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ragawa-Fault-Deep-SMGA\"/>
    </mc:Choice>
  </mc:AlternateContent>
  <xr:revisionPtr revIDLastSave="0" documentId="13_ncr:1_{5D47A55F-6644-46AD-BC5C-CBD25A2CB4F2}" xr6:coauthVersionLast="43" xr6:coauthVersionMax="43" xr10:uidLastSave="{00000000-0000-0000-0000-000000000000}"/>
  <bookViews>
    <workbookView xWindow="8820" yWindow="-45" windowWidth="20445" windowHeight="15720" xr2:uid="{00000000-000D-0000-FFFF-FFFF00000000}"/>
  </bookViews>
  <sheets>
    <sheet name="in-NSH-N-R0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N14" i="1"/>
  <c r="S14" i="1"/>
  <c r="S13" i="1"/>
  <c r="S12" i="1"/>
  <c r="U11" i="1" s="1"/>
  <c r="U12" i="1" s="1"/>
  <c r="U13" i="1"/>
  <c r="U10" i="1"/>
  <c r="S10" i="1"/>
  <c r="U9" i="1" l="1"/>
  <c r="U14" i="1" s="1"/>
  <c r="N13" i="1"/>
  <c r="P11" i="1" l="1"/>
  <c r="G26" i="1"/>
  <c r="P13" i="1" l="1"/>
  <c r="L26" i="1"/>
  <c r="P10" i="1"/>
  <c r="Q19" i="1"/>
  <c r="U19" i="1"/>
  <c r="P19" i="1"/>
  <c r="N19" i="1"/>
  <c r="N12" i="1" l="1"/>
  <c r="N10" i="1"/>
  <c r="P24" i="1"/>
  <c r="AH19" i="1"/>
  <c r="AH20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P18" i="1"/>
  <c r="O18" i="1"/>
  <c r="N18" i="1"/>
  <c r="K22" i="1"/>
  <c r="M22" i="1" s="1"/>
  <c r="K24" i="1"/>
  <c r="K23" i="1" s="1"/>
  <c r="N22" i="1" s="1"/>
  <c r="K15" i="1"/>
  <c r="K10" i="1"/>
  <c r="K14" i="1"/>
  <c r="K13" i="1"/>
  <c r="K12" i="1"/>
  <c r="K11" i="1"/>
  <c r="J11" i="1"/>
  <c r="J12" i="1" s="1"/>
  <c r="J13" i="1" s="1"/>
  <c r="J14" i="1" s="1"/>
  <c r="J15" i="1" s="1"/>
  <c r="M24" i="1" l="1"/>
  <c r="P12" i="1"/>
  <c r="R16" i="1"/>
  <c r="P14" i="1" s="1"/>
  <c r="AH18" i="1"/>
  <c r="M23" i="1"/>
  <c r="O22" i="1"/>
  <c r="P22" i="1" s="1"/>
  <c r="Q22" i="1" s="1"/>
  <c r="R22" i="1" s="1"/>
  <c r="S22" i="1" s="1"/>
  <c r="T22" i="1" s="1"/>
  <c r="U22" i="1" s="1"/>
  <c r="F26" i="1" l="1"/>
  <c r="M26" i="1" s="1"/>
  <c r="V22" i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U23" i="1"/>
  <c r="T23" i="1"/>
</calcChain>
</file>

<file path=xl/sharedStrings.xml><?xml version="1.0" encoding="utf-8"?>
<sst xmlns="http://schemas.openxmlformats.org/spreadsheetml/2006/main" count="201" uniqueCount="153">
  <si>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</si>
  <si>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</si>
  <si>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</si>
  <si>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</si>
  <si>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</si>
  <si>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</si>
  <si>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</si>
  <si>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</si>
  <si>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</si>
  <si>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</si>
  <si>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</si>
  <si>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</si>
  <si>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</si>
  <si>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</si>
  <si>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</si>
  <si>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</si>
  <si>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</si>
  <si>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</si>
  <si>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</si>
  <si>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</si>
  <si>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</si>
  <si>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</si>
  <si>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</si>
  <si>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</si>
  <si>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</si>
  <si>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</si>
  <si>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</si>
  <si>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</si>
  <si>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</si>
  <si>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</si>
  <si>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</si>
  <si>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</si>
  <si>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</si>
  <si>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</si>
  <si>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</si>
  <si>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</si>
  <si>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</si>
  <si>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</si>
  <si>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</si>
  <si>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</si>
  <si>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 xml:space="preserve">Time Window </t>
  </si>
  <si>
    <t>No.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</si>
  <si>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</si>
  <si>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</si>
  <si>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</si>
  <si>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</si>
  <si>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</si>
  <si>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</si>
  <si>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</si>
  <si>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</si>
  <si>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</si>
  <si>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</si>
  <si>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</si>
  <si>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</si>
  <si>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</si>
  <si>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Strike 13</t>
  </si>
  <si>
    <t>Strike 14</t>
  </si>
  <si>
    <t>Strike 15</t>
  </si>
  <si>
    <t>Strike 16</t>
  </si>
  <si>
    <t>Strike 17</t>
  </si>
  <si>
    <t>Strike 18</t>
  </si>
  <si>
    <t>Strike 19</t>
  </si>
  <si>
    <t>Strike 20</t>
  </si>
  <si>
    <t>Strike 21</t>
  </si>
  <si>
    <t>Strike 22</t>
  </si>
  <si>
    <t>Strike 23</t>
  </si>
  <si>
    <t>Strike 24</t>
  </si>
  <si>
    <t>Strike 25</t>
  </si>
  <si>
    <t>Strike 26</t>
  </si>
  <si>
    <t>Strike 27</t>
  </si>
  <si>
    <t>Strike 28</t>
  </si>
  <si>
    <t>Strike 29</t>
  </si>
  <si>
    <t>Strike 30</t>
  </si>
  <si>
    <t>Strike 31</t>
  </si>
  <si>
    <t>Strike 32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</si>
  <si>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</si>
  <si>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</si>
  <si>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</si>
  <si>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</si>
  <si>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</si>
  <si>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</si>
  <si>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</si>
  <si>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</si>
  <si>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</si>
  <si>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</si>
  <si>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</si>
  <si>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</si>
  <si>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</si>
  <si>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</si>
  <si>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</si>
  <si>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</si>
  <si>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</si>
  <si>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NSH</t>
  </si>
  <si>
    <t>N</t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</si>
  <si>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</si>
  <si>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</si>
  <si>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</si>
  <si>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</si>
  <si>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tr(s; only for Nakamura &amp; Miyatake)</t>
  </si>
  <si>
    <t>TauS(s; only for Yoffe)</t>
  </si>
  <si>
    <t>TauR(s; only for Yoffe)</t>
  </si>
  <si>
    <t>Slip(m)</t>
    <phoneticPr fontId="18"/>
  </si>
  <si>
    <t>Vm(m/s)</t>
    <phoneticPr fontId="18"/>
  </si>
  <si>
    <t>上面(m)</t>
    <rPh sb="0" eb="2">
      <t>ジョウメン</t>
    </rPh>
    <phoneticPr fontId="18"/>
  </si>
  <si>
    <t>G(N/m2)</t>
    <phoneticPr fontId="18"/>
  </si>
  <si>
    <t>断層面上端</t>
    <rPh sb="0" eb="2">
      <t>ダンソウ</t>
    </rPh>
    <rPh sb="2" eb="3">
      <t>メン</t>
    </rPh>
    <rPh sb="3" eb="5">
      <t>ジョウタン</t>
    </rPh>
    <phoneticPr fontId="18"/>
  </si>
  <si>
    <t>断層面下端</t>
    <rPh sb="0" eb="2">
      <t>ダンソウ</t>
    </rPh>
    <rPh sb="2" eb="3">
      <t>メン</t>
    </rPh>
    <rPh sb="3" eb="5">
      <t>シタバ</t>
    </rPh>
    <phoneticPr fontId="18"/>
  </si>
  <si>
    <t>断層面高さ</t>
    <rPh sb="0" eb="2">
      <t>ダンソウ</t>
    </rPh>
    <rPh sb="2" eb="3">
      <t>メン</t>
    </rPh>
    <rPh sb="3" eb="4">
      <t>タカ</t>
    </rPh>
    <phoneticPr fontId="18"/>
  </si>
  <si>
    <t>SMGA上端</t>
    <rPh sb="4" eb="6">
      <t>ジョウタン</t>
    </rPh>
    <phoneticPr fontId="18"/>
  </si>
  <si>
    <t>小断層高さ</t>
    <rPh sb="0" eb="3">
      <t>ショウダンソウ</t>
    </rPh>
    <rPh sb="3" eb="4">
      <t>タカ</t>
    </rPh>
    <phoneticPr fontId="18"/>
  </si>
  <si>
    <t>SMGA下端</t>
    <rPh sb="4" eb="6">
      <t>シタバ</t>
    </rPh>
    <phoneticPr fontId="18"/>
  </si>
  <si>
    <t>小断層1</t>
    <rPh sb="0" eb="3">
      <t>ショウダンソウ</t>
    </rPh>
    <phoneticPr fontId="18"/>
  </si>
  <si>
    <t>小断層2</t>
    <rPh sb="0" eb="3">
      <t>ショウダンソウ</t>
    </rPh>
    <phoneticPr fontId="18"/>
  </si>
  <si>
    <t>小断層3</t>
    <rPh sb="0" eb="3">
      <t>ショウダンソウ</t>
    </rPh>
    <phoneticPr fontId="18"/>
  </si>
  <si>
    <t>小断層4</t>
    <rPh sb="0" eb="3">
      <t>ショウダンソウ</t>
    </rPh>
    <phoneticPr fontId="18"/>
  </si>
  <si>
    <t>小断層5</t>
    <rPh sb="0" eb="3">
      <t>ショウダンソウ</t>
    </rPh>
    <phoneticPr fontId="18"/>
  </si>
  <si>
    <t>小断層6</t>
    <rPh sb="0" eb="3">
      <t>ショウダンソウ</t>
    </rPh>
    <phoneticPr fontId="18"/>
  </si>
  <si>
    <t>小断層7</t>
    <rPh sb="0" eb="3">
      <t>ショウダンソウ</t>
    </rPh>
    <phoneticPr fontId="18"/>
  </si>
  <si>
    <t>小断層8</t>
    <rPh sb="0" eb="3">
      <t>ショウダンソウ</t>
    </rPh>
    <phoneticPr fontId="18"/>
  </si>
  <si>
    <t>小断層9</t>
    <rPh sb="0" eb="3">
      <t>ショウダンソウ</t>
    </rPh>
    <phoneticPr fontId="18"/>
  </si>
  <si>
    <t>小断層10</t>
    <rPh sb="0" eb="3">
      <t>ショウダンソウ</t>
    </rPh>
    <phoneticPr fontId="18"/>
  </si>
  <si>
    <t>小断層11</t>
    <rPh sb="0" eb="3">
      <t>ショウダンソウ</t>
    </rPh>
    <phoneticPr fontId="18"/>
  </si>
  <si>
    <t>小断層12</t>
    <rPh sb="0" eb="3">
      <t>ショウダンソウ</t>
    </rPh>
    <phoneticPr fontId="18"/>
  </si>
  <si>
    <t>小断層13</t>
    <rPh sb="0" eb="3">
      <t>ショウダンソウ</t>
    </rPh>
    <phoneticPr fontId="18"/>
  </si>
  <si>
    <t>小断層14</t>
    <rPh sb="0" eb="3">
      <t>ショウダンソウ</t>
    </rPh>
    <phoneticPr fontId="18"/>
  </si>
  <si>
    <t>小断層15</t>
    <rPh sb="0" eb="3">
      <t>ショウダンソウ</t>
    </rPh>
    <phoneticPr fontId="18"/>
  </si>
  <si>
    <t>小断層16</t>
    <rPh sb="0" eb="3">
      <t>ショウダンソウ</t>
    </rPh>
    <phoneticPr fontId="18"/>
  </si>
  <si>
    <t>小断層17</t>
    <rPh sb="0" eb="3">
      <t>ショウダンソウ</t>
    </rPh>
    <phoneticPr fontId="18"/>
  </si>
  <si>
    <t>小断層18</t>
    <rPh sb="0" eb="3">
      <t>ショウダンソウ</t>
    </rPh>
    <phoneticPr fontId="18"/>
  </si>
  <si>
    <t>小断層19</t>
    <rPh sb="0" eb="3">
      <t>ショウダンソウ</t>
    </rPh>
    <phoneticPr fontId="18"/>
  </si>
  <si>
    <t>小断層20</t>
    <rPh sb="0" eb="3">
      <t>ショウダンソウ</t>
    </rPh>
    <phoneticPr fontId="18"/>
  </si>
  <si>
    <t>下端部深さ</t>
    <rPh sb="0" eb="1">
      <t>シタ</t>
    </rPh>
    <rPh sb="1" eb="3">
      <t>タンブ</t>
    </rPh>
    <rPh sb="3" eb="4">
      <t>フカ</t>
    </rPh>
    <phoneticPr fontId="18"/>
  </si>
  <si>
    <t>Vs(m/s)</t>
    <phoneticPr fontId="18"/>
  </si>
  <si>
    <t>G(N/m2)</t>
  </si>
  <si>
    <t>平均</t>
    <rPh sb="0" eb="2">
      <t>ヘイキン</t>
    </rPh>
    <phoneticPr fontId="18"/>
  </si>
  <si>
    <t>SMGA-W</t>
    <phoneticPr fontId="18"/>
  </si>
  <si>
    <t>SMGA</t>
    <phoneticPr fontId="18"/>
  </si>
  <si>
    <t>平均G</t>
    <rPh sb="0" eb="2">
      <t>ヘイキン</t>
    </rPh>
    <phoneticPr fontId="18"/>
  </si>
  <si>
    <t>応力降下量(Pa)</t>
    <rPh sb="0" eb="2">
      <t>オウリョク</t>
    </rPh>
    <rPh sb="2" eb="4">
      <t>コウカ</t>
    </rPh>
    <rPh sb="4" eb="5">
      <t>リョウ</t>
    </rPh>
    <phoneticPr fontId="18"/>
  </si>
  <si>
    <t>応力降下量(Mpa)</t>
    <rPh sb="0" eb="2">
      <t>オウリョク</t>
    </rPh>
    <rPh sb="2" eb="4">
      <t>コウカ</t>
    </rPh>
    <rPh sb="4" eb="5">
      <t>リョウ</t>
    </rPh>
    <phoneticPr fontId="18"/>
  </si>
  <si>
    <t>fc=fmax(Hz)</t>
    <phoneticPr fontId="18"/>
  </si>
  <si>
    <t>W(m)</t>
    <phoneticPr fontId="18"/>
  </si>
  <si>
    <t>Vr(m/s)</t>
    <phoneticPr fontId="18"/>
  </si>
  <si>
    <t>平均G（N/m2)</t>
    <rPh sb="0" eb="2">
      <t>ヘイキン</t>
    </rPh>
    <phoneticPr fontId="18"/>
  </si>
  <si>
    <t>Dns(kg/m3)</t>
    <phoneticPr fontId="18"/>
  </si>
  <si>
    <t>SMGA震源パラメータ(レシピ）</t>
    <rPh sb="4" eb="6">
      <t>シンゲン</t>
    </rPh>
    <phoneticPr fontId="18"/>
  </si>
  <si>
    <t>td(s)</t>
    <phoneticPr fontId="18"/>
  </si>
  <si>
    <t>tr(s)</t>
    <phoneticPr fontId="18"/>
  </si>
  <si>
    <t>ts(s)</t>
    <phoneticPr fontId="18"/>
  </si>
  <si>
    <t>D(m)</t>
    <phoneticPr fontId="18"/>
  </si>
  <si>
    <t>Vm/D(1/s)</t>
    <phoneticPr fontId="18"/>
  </si>
  <si>
    <t>SMGA震源パラメータ(田中モデル）</t>
    <rPh sb="4" eb="6">
      <t>シンゲン</t>
    </rPh>
    <rPh sb="12" eb="14">
      <t>タナカ</t>
    </rPh>
    <phoneticPr fontId="18"/>
  </si>
  <si>
    <t>最下層G（N/m2)</t>
    <rPh sb="0" eb="3">
      <t>サイカソウ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</si>
</sst>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00_);[Red]\(0.000\)"/>
    <numFmt numFmtId="179" formatCode="0.00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19" fillId="34" borderId="0" xfId="0" applyFont="1" applyFill="1">
      <alignment vertical="center"/>
    </xf>
    <xf numFmtId="0" fontId="14" fillId="33" borderId="0" xfId="0" applyFont="1" applyFill="1">
      <alignment vertical="center"/>
    </xf>
    <xf numFmtId="0" fontId="20" fillId="33" borderId="0" xfId="0" applyFont="1" applyFill="1">
      <alignment vertical="center"/>
    </xf>
    <xf numFmtId="176" fontId="19" fillId="34" borderId="0" xfId="0" applyNumberFormat="1" applyFont="1" applyFill="1">
      <alignment vertical="center"/>
    </xf>
    <xf numFmtId="176" fontId="20" fillId="33" borderId="0" xfId="0" applyNumberFormat="1" applyFont="1" applyFill="1">
      <alignment vertical="center"/>
    </xf>
    <xf numFmtId="0" fontId="0" fillId="33" borderId="0" xfId="0" applyFill="1">
      <alignment vertical="center"/>
    </xf>
    <xf numFmtId="11" fontId="14" fillId="33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0" fillId="0" borderId="0" xfId="0" applyNumberFormat="1">
      <alignment vertical="center"/>
    </xf>
    <xf numFmtId="0" fontId="14" fillId="0" borderId="0" xfId="0" applyFont="1">
      <alignment vertical="center"/>
    </xf>
    <xf numFmtId="177" fontId="20" fillId="33" borderId="0" xfId="0" applyNumberFormat="1" applyFont="1" applyFill="1">
      <alignment vertical="center"/>
    </xf>
    <xf numFmtId="177" fontId="19" fillId="33" borderId="0" xfId="0" applyNumberFormat="1" applyFont="1" applyFill="1">
      <alignment vertical="center"/>
    </xf>
    <xf numFmtId="0" fontId="0" fillId="35" borderId="0" xfId="0" applyFill="1">
      <alignment vertical="center"/>
    </xf>
    <xf numFmtId="177" fontId="0" fillId="35" borderId="0" xfId="0" applyNumberFormat="1" applyFill="1">
      <alignment vertical="center"/>
    </xf>
    <xf numFmtId="0" fontId="0" fillId="36" borderId="0" xfId="0" applyFill="1">
      <alignment vertical="center"/>
    </xf>
    <xf numFmtId="0" fontId="20" fillId="36" borderId="0" xfId="0" applyFont="1" applyFill="1">
      <alignment vertical="center"/>
    </xf>
    <xf numFmtId="11" fontId="20" fillId="36" borderId="0" xfId="0" applyNumberFormat="1" applyFont="1" applyFill="1">
      <alignment vertical="center"/>
    </xf>
    <xf numFmtId="177" fontId="0" fillId="36" borderId="0" xfId="0" applyNumberFormat="1" applyFill="1">
      <alignment vertical="center"/>
    </xf>
    <xf numFmtId="0" fontId="0" fillId="37" borderId="0" xfId="0" applyFill="1">
      <alignment vertical="center"/>
    </xf>
    <xf numFmtId="177" fontId="0" fillId="37" borderId="0" xfId="0" applyNumberFormat="1" applyFill="1">
      <alignment vertical="center"/>
    </xf>
    <xf numFmtId="0" fontId="20" fillId="37" borderId="0" xfId="0" applyFont="1" applyFill="1">
      <alignment vertical="center"/>
    </xf>
    <xf numFmtId="11" fontId="20" fillId="37" borderId="0" xfId="0" applyNumberFormat="1" applyFont="1" applyFill="1">
      <alignment vertical="center"/>
    </xf>
    <xf numFmtId="0" fontId="21" fillId="37" borderId="0" xfId="0" applyFont="1" applyFill="1">
      <alignment vertical="center"/>
    </xf>
    <xf numFmtId="0" fontId="20" fillId="35" borderId="0" xfId="0" applyFont="1" applyFill="1">
      <alignment vertical="center"/>
    </xf>
    <xf numFmtId="11" fontId="20" fillId="35" borderId="0" xfId="0" applyNumberFormat="1" applyFont="1" applyFill="1">
      <alignment vertical="center"/>
    </xf>
    <xf numFmtId="0" fontId="22" fillId="33" borderId="0" xfId="0" applyFont="1" applyFill="1">
      <alignment vertical="center"/>
    </xf>
    <xf numFmtId="11" fontId="22" fillId="33" borderId="0" xfId="0" applyNumberFormat="1" applyFont="1" applyFill="1">
      <alignment vertical="center"/>
    </xf>
    <xf numFmtId="0" fontId="0" fillId="37" borderId="13" xfId="0" applyFill="1" applyBorder="1">
      <alignment vertical="center"/>
    </xf>
    <xf numFmtId="0" fontId="0" fillId="37" borderId="0" xfId="0" applyFill="1" applyBorder="1">
      <alignment vertical="center"/>
    </xf>
    <xf numFmtId="0" fontId="0" fillId="35" borderId="0" xfId="0" applyFill="1" applyBorder="1">
      <alignment vertical="center"/>
    </xf>
    <xf numFmtId="0" fontId="0" fillId="35" borderId="14" xfId="0" applyFill="1" applyBorder="1">
      <alignment vertical="center"/>
    </xf>
    <xf numFmtId="177" fontId="0" fillId="37" borderId="15" xfId="0" applyNumberFormat="1" applyFill="1" applyBorder="1">
      <alignment vertical="center"/>
    </xf>
    <xf numFmtId="177" fontId="0" fillId="37" borderId="16" xfId="0" applyNumberFormat="1" applyFill="1" applyBorder="1">
      <alignment vertical="center"/>
    </xf>
    <xf numFmtId="177" fontId="0" fillId="35" borderId="16" xfId="0" applyNumberFormat="1" applyFill="1" applyBorder="1">
      <alignment vertical="center"/>
    </xf>
    <xf numFmtId="177" fontId="0" fillId="35" borderId="17" xfId="0" applyNumberFormat="1" applyFill="1" applyBorder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2" xfId="0" applyFill="1" applyBorder="1">
      <alignment vertical="center"/>
    </xf>
    <xf numFmtId="178" fontId="0" fillId="33" borderId="0" xfId="0" applyNumberFormat="1" applyFill="1">
      <alignment vertical="center"/>
    </xf>
    <xf numFmtId="0" fontId="23" fillId="33" borderId="0" xfId="0" applyFont="1" applyFill="1">
      <alignment vertical="center"/>
    </xf>
    <xf numFmtId="178" fontId="23" fillId="33" borderId="0" xfId="0" applyNumberFormat="1" applyFont="1" applyFill="1">
      <alignment vertical="center"/>
    </xf>
    <xf numFmtId="179" fontId="19" fillId="33" borderId="0" xfId="0" applyNumberFormat="1" applyFont="1" applyFill="1">
      <alignment vertical="center"/>
    </xf>
    <xf numFmtId="11" fontId="23" fillId="33" borderId="0" xfId="0" applyNumberFormat="1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tabSelected="1" topLeftCell="E1" workbookViewId="0">
      <selection activeCell="Q6" sqref="Q6"/>
    </sheetView>
  </sheetViews>
  <sheetFormatPr defaultRowHeight="18.75" x14ac:dyDescent="0.4"/>
  <cols>
    <col min="10" max="10" width="10.25" customWidth="1"/>
    <col min="11" max="11" width="9.5" bestFit="1" customWidth="1"/>
    <col min="12" max="12" width="10.5" customWidth="1"/>
    <col min="13" max="13" width="15.5" customWidth="1"/>
    <col min="14" max="14" width="9.875" customWidth="1"/>
    <col min="15" max="15" width="10.625" customWidth="1"/>
    <col min="16" max="18" width="8.875" customWidth="1"/>
    <col min="19" max="19" width="10.25" customWidth="1"/>
    <col min="20" max="33" width="8.875" customWidth="1"/>
    <col min="34" max="34" width="10.5" bestFit="1" customWidth="1"/>
  </cols>
  <sheetData>
    <row r="1" spans="1:21" x14ac:dyDescent="0.4">
      <c r="A1" t="s">
        <v>0</v>
      </c>
    </row>
    <row r="2" spans="1:21" x14ac:dyDescent="0.4">
      <c r="A2" t="s">
        <v>1</v>
      </c>
      <c r="B2" t="s">
        <v>2</v>
      </c>
    </row>
    <row r="3" spans="1:21" x14ac:dyDescent="0.4">
      <c r="A3">
        <v>0.32</v>
      </c>
      <c r="B3">
        <v>128</v>
      </c>
    </row>
    <row r="4" spans="1:21" x14ac:dyDescent="0.4">
      <c r="A4" t="s">
        <v>3</v>
      </c>
      <c r="B4" t="s">
        <v>4</v>
      </c>
    </row>
    <row r="5" spans="1:21" x14ac:dyDescent="0.4">
      <c r="A5">
        <v>0.64</v>
      </c>
      <c r="B5">
        <v>0.01</v>
      </c>
    </row>
    <row r="6" spans="1:21" x14ac:dyDescent="0.4">
      <c r="A6" t="s">
        <v>5</v>
      </c>
    </row>
    <row r="7" spans="1:21" x14ac:dyDescent="0.4">
      <c r="A7" t="s">
        <v>6</v>
      </c>
      <c r="B7" t="s">
        <v>7</v>
      </c>
    </row>
    <row r="8" spans="1:21" x14ac:dyDescent="0.4">
      <c r="A8">
        <v>6</v>
      </c>
      <c r="M8" s="27" t="s">
        <v>151</v>
      </c>
      <c r="R8" s="27" t="s">
        <v>145</v>
      </c>
    </row>
    <row r="9" spans="1:21" x14ac:dyDescent="0.4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  <c r="J9" s="3" t="s">
        <v>103</v>
      </c>
      <c r="K9" s="8" t="s">
        <v>104</v>
      </c>
      <c r="M9" s="1" t="s">
        <v>139</v>
      </c>
      <c r="N9" s="1">
        <v>14.6</v>
      </c>
      <c r="O9" s="41" t="s">
        <v>102</v>
      </c>
      <c r="P9" s="42">
        <f>N10*SQRT(2*N11*N12*N13)/N14</f>
        <v>7.4706303488341872</v>
      </c>
      <c r="R9" s="1" t="s">
        <v>139</v>
      </c>
      <c r="S9" s="1">
        <v>14.6</v>
      </c>
      <c r="T9" s="41" t="s">
        <v>102</v>
      </c>
      <c r="U9" s="42">
        <f>S10*SQRT(2*S11*S12*S13)/S14</f>
        <v>7.7285456754903032</v>
      </c>
    </row>
    <row r="10" spans="1:21" x14ac:dyDescent="0.4">
      <c r="A10">
        <v>1</v>
      </c>
      <c r="B10">
        <v>1.9</v>
      </c>
      <c r="C10">
        <v>2000</v>
      </c>
      <c r="D10">
        <v>100</v>
      </c>
      <c r="E10">
        <v>0</v>
      </c>
      <c r="F10">
        <v>600</v>
      </c>
      <c r="G10">
        <v>100</v>
      </c>
      <c r="H10">
        <v>0</v>
      </c>
      <c r="I10">
        <v>3</v>
      </c>
      <c r="J10" s="4">
        <v>0</v>
      </c>
      <c r="K10" s="9">
        <f>B10*1000*F10*F10</f>
        <v>684000000</v>
      </c>
      <c r="M10" s="7" t="s">
        <v>138</v>
      </c>
      <c r="N10" s="8">
        <f>N9*1000^2</f>
        <v>14600000</v>
      </c>
      <c r="O10" s="7" t="s">
        <v>146</v>
      </c>
      <c r="P10" s="40">
        <f>1/PI()/N11</f>
        <v>5.3051647697298449E-2</v>
      </c>
      <c r="R10" s="7" t="s">
        <v>138</v>
      </c>
      <c r="S10" s="8">
        <f>S9*1000^2</f>
        <v>14600000</v>
      </c>
      <c r="T10" s="7" t="s">
        <v>146</v>
      </c>
      <c r="U10" s="40">
        <f>1/PI()/S11</f>
        <v>5.3051647697298449E-2</v>
      </c>
    </row>
    <row r="11" spans="1:21" x14ac:dyDescent="0.4">
      <c r="A11">
        <v>2</v>
      </c>
      <c r="B11">
        <v>2.15</v>
      </c>
      <c r="C11">
        <v>2500</v>
      </c>
      <c r="D11">
        <v>150</v>
      </c>
      <c r="E11">
        <v>0</v>
      </c>
      <c r="F11">
        <v>1100</v>
      </c>
      <c r="G11">
        <v>150</v>
      </c>
      <c r="H11">
        <v>0</v>
      </c>
      <c r="I11">
        <v>147</v>
      </c>
      <c r="J11" s="4">
        <f>I10</f>
        <v>3</v>
      </c>
      <c r="K11" s="9">
        <f t="shared" ref="K11:K13" si="0">B11*1000*F11*F11</f>
        <v>2601500000</v>
      </c>
      <c r="M11" s="7" t="s">
        <v>140</v>
      </c>
      <c r="N11" s="7">
        <v>6</v>
      </c>
      <c r="O11" s="7" t="s">
        <v>147</v>
      </c>
      <c r="P11" s="40">
        <f>N12/2/N13</f>
        <v>1.8367346938775511</v>
      </c>
      <c r="R11" s="7" t="s">
        <v>140</v>
      </c>
      <c r="S11" s="7">
        <v>6</v>
      </c>
      <c r="T11" s="7" t="s">
        <v>147</v>
      </c>
      <c r="U11" s="40">
        <f>S12/2/S13</f>
        <v>1.8367346938775511</v>
      </c>
    </row>
    <row r="12" spans="1:21" x14ac:dyDescent="0.4">
      <c r="A12">
        <v>3</v>
      </c>
      <c r="B12">
        <v>2.4</v>
      </c>
      <c r="C12">
        <v>4000</v>
      </c>
      <c r="D12">
        <v>200</v>
      </c>
      <c r="E12">
        <v>0</v>
      </c>
      <c r="F12">
        <v>2100</v>
      </c>
      <c r="G12">
        <v>200</v>
      </c>
      <c r="H12">
        <v>0</v>
      </c>
      <c r="I12">
        <v>487</v>
      </c>
      <c r="J12" s="4">
        <f>I11+J11</f>
        <v>150</v>
      </c>
      <c r="K12" s="9">
        <f t="shared" si="0"/>
        <v>10584000000</v>
      </c>
      <c r="M12" s="1" t="s">
        <v>141</v>
      </c>
      <c r="N12" s="1">
        <f>B18*9/20</f>
        <v>9000</v>
      </c>
      <c r="O12" s="7" t="s">
        <v>148</v>
      </c>
      <c r="P12" s="40">
        <f>P11*1.5</f>
        <v>2.7551020408163267</v>
      </c>
      <c r="R12" s="1" t="s">
        <v>141</v>
      </c>
      <c r="S12" s="1">
        <f>B18*9/20</f>
        <v>9000</v>
      </c>
      <c r="T12" s="7" t="s">
        <v>148</v>
      </c>
      <c r="U12" s="40">
        <f>U11*1.5</f>
        <v>2.7551020408163267</v>
      </c>
    </row>
    <row r="13" spans="1:21" x14ac:dyDescent="0.4">
      <c r="A13" s="16">
        <v>4</v>
      </c>
      <c r="B13" s="16">
        <v>2.6</v>
      </c>
      <c r="C13" s="16">
        <v>5500</v>
      </c>
      <c r="D13" s="16">
        <v>300</v>
      </c>
      <c r="E13" s="16">
        <v>0</v>
      </c>
      <c r="F13" s="16">
        <v>3100</v>
      </c>
      <c r="G13" s="16">
        <v>300</v>
      </c>
      <c r="H13" s="16">
        <v>0</v>
      </c>
      <c r="I13" s="16">
        <v>1512</v>
      </c>
      <c r="J13" s="17">
        <f t="shared" ref="J13:J15" si="1">I12+J12</f>
        <v>637</v>
      </c>
      <c r="K13" s="18">
        <f t="shared" si="0"/>
        <v>24986000000</v>
      </c>
      <c r="M13" s="7" t="s">
        <v>142</v>
      </c>
      <c r="N13" s="7">
        <f>D20</f>
        <v>2450</v>
      </c>
      <c r="O13" s="41" t="s">
        <v>149</v>
      </c>
      <c r="P13" s="42">
        <f>N36</f>
        <v>3.28</v>
      </c>
      <c r="R13" s="7" t="s">
        <v>142</v>
      </c>
      <c r="S13" s="7">
        <f>D20</f>
        <v>2450</v>
      </c>
      <c r="T13" s="41" t="s">
        <v>149</v>
      </c>
      <c r="U13" s="42">
        <f>S36</f>
        <v>3.28</v>
      </c>
    </row>
    <row r="14" spans="1:21" x14ac:dyDescent="0.4">
      <c r="A14" s="22">
        <v>5</v>
      </c>
      <c r="B14" s="22">
        <v>2.7</v>
      </c>
      <c r="C14" s="22">
        <v>5700</v>
      </c>
      <c r="D14" s="22">
        <v>300</v>
      </c>
      <c r="E14" s="22">
        <v>0</v>
      </c>
      <c r="F14" s="22">
        <v>3300</v>
      </c>
      <c r="G14" s="22">
        <v>300</v>
      </c>
      <c r="H14" s="22">
        <v>0</v>
      </c>
      <c r="I14" s="22">
        <v>5000</v>
      </c>
      <c r="J14" s="22">
        <f t="shared" si="1"/>
        <v>2149</v>
      </c>
      <c r="K14" s="23">
        <f>B14*1000*F14*F14</f>
        <v>29403000000</v>
      </c>
      <c r="M14" s="41" t="s">
        <v>152</v>
      </c>
      <c r="N14" s="44">
        <f>K15</f>
        <v>31790000000</v>
      </c>
      <c r="O14" s="1" t="s">
        <v>150</v>
      </c>
      <c r="P14" s="43">
        <f>P9/P13</f>
        <v>2.2776312039128621</v>
      </c>
      <c r="R14" s="41" t="s">
        <v>143</v>
      </c>
      <c r="S14" s="44">
        <f>R16</f>
        <v>30729111111.111111</v>
      </c>
      <c r="T14" s="1" t="s">
        <v>150</v>
      </c>
      <c r="U14" s="43">
        <f>U9/U13</f>
        <v>2.3562639254543609</v>
      </c>
    </row>
    <row r="15" spans="1:21" x14ac:dyDescent="0.4">
      <c r="A15" s="25">
        <v>6</v>
      </c>
      <c r="B15" s="25">
        <v>2.75</v>
      </c>
      <c r="C15" s="25">
        <v>6000</v>
      </c>
      <c r="D15" s="25">
        <v>300</v>
      </c>
      <c r="E15" s="25">
        <v>0</v>
      </c>
      <c r="F15" s="25">
        <v>3400</v>
      </c>
      <c r="G15" s="25">
        <v>300</v>
      </c>
      <c r="H15" s="25">
        <v>0</v>
      </c>
      <c r="I15" s="25">
        <v>0</v>
      </c>
      <c r="J15" s="25">
        <f t="shared" si="1"/>
        <v>7149</v>
      </c>
      <c r="K15" s="26">
        <f>B15*1000*F15*F15</f>
        <v>31790000000</v>
      </c>
    </row>
    <row r="16" spans="1:21" ht="19.5" thickBot="1" x14ac:dyDescent="0.45">
      <c r="A16" t="s">
        <v>17</v>
      </c>
      <c r="Q16" t="s">
        <v>137</v>
      </c>
      <c r="R16">
        <f>AVERAGE(Q18:Y18)</f>
        <v>30729111111.111111</v>
      </c>
    </row>
    <row r="17" spans="1:34" x14ac:dyDescent="0.4">
      <c r="A17" t="s">
        <v>18</v>
      </c>
      <c r="B17" t="s">
        <v>19</v>
      </c>
      <c r="C17" t="s">
        <v>20</v>
      </c>
      <c r="D17" t="s">
        <v>21</v>
      </c>
      <c r="E17" t="s">
        <v>22</v>
      </c>
      <c r="M17" t="s">
        <v>136</v>
      </c>
      <c r="Q17" s="37">
        <v>1</v>
      </c>
      <c r="R17" s="38">
        <v>2</v>
      </c>
      <c r="S17" s="38">
        <v>3</v>
      </c>
      <c r="T17" s="38">
        <v>4</v>
      </c>
      <c r="U17" s="38">
        <v>5</v>
      </c>
      <c r="V17" s="38">
        <v>6</v>
      </c>
      <c r="W17" s="38">
        <v>7</v>
      </c>
      <c r="X17" s="38">
        <v>8</v>
      </c>
      <c r="Y17" s="39">
        <v>9</v>
      </c>
      <c r="AH17" t="s">
        <v>134</v>
      </c>
    </row>
    <row r="18" spans="1:34" x14ac:dyDescent="0.4">
      <c r="A18">
        <v>32000</v>
      </c>
      <c r="B18">
        <v>20000</v>
      </c>
      <c r="C18">
        <v>32</v>
      </c>
      <c r="D18">
        <v>20</v>
      </c>
      <c r="E18">
        <v>4</v>
      </c>
      <c r="M18" s="20" t="s">
        <v>133</v>
      </c>
      <c r="N18" s="16">
        <f>N19*N20^2</f>
        <v>24986000000</v>
      </c>
      <c r="O18" s="16">
        <f>O19*O20^2</f>
        <v>24986000000</v>
      </c>
      <c r="P18" s="20">
        <f t="shared" ref="P18" si="2">P19*P20^2</f>
        <v>29403000000</v>
      </c>
      <c r="Q18" s="29">
        <v>29403000000</v>
      </c>
      <c r="R18" s="30">
        <v>29403000000</v>
      </c>
      <c r="S18" s="30">
        <v>29403000000</v>
      </c>
      <c r="T18" s="30">
        <v>29403000000</v>
      </c>
      <c r="U18" s="31">
        <f t="shared" ref="U18" si="3">U19*U20^2</f>
        <v>31790000000</v>
      </c>
      <c r="V18" s="31">
        <f t="shared" ref="V18" si="4">V19*V20^2</f>
        <v>31790000000</v>
      </c>
      <c r="W18" s="31">
        <f t="shared" ref="W18" si="5">W19*W20^2</f>
        <v>31790000000</v>
      </c>
      <c r="X18" s="31">
        <f t="shared" ref="X18" si="6">X19*X20^2</f>
        <v>31790000000</v>
      </c>
      <c r="Y18" s="32">
        <f t="shared" ref="Y18" si="7">Y19*Y20^2</f>
        <v>31790000000</v>
      </c>
      <c r="Z18" s="14">
        <f t="shared" ref="Z18" si="8">Z19*Z20^2</f>
        <v>31790000</v>
      </c>
      <c r="AA18" s="14">
        <f t="shared" ref="AA18" si="9">AA19*AA20^2</f>
        <v>31790000</v>
      </c>
      <c r="AB18" s="14">
        <f t="shared" ref="AB18" si="10">AB19*AB20^2</f>
        <v>31790000</v>
      </c>
      <c r="AC18" s="14">
        <f t="shared" ref="AC18" si="11">AC19*AC20^2</f>
        <v>31790000</v>
      </c>
      <c r="AD18" s="14">
        <f t="shared" ref="AD18" si="12">AD19*AD20^2</f>
        <v>31790000</v>
      </c>
      <c r="AE18" s="14">
        <f t="shared" ref="AE18" si="13">AE19*AE20^2</f>
        <v>31790000</v>
      </c>
      <c r="AF18" s="14">
        <f t="shared" ref="AF18" si="14">AF19*AF20^2</f>
        <v>31790000</v>
      </c>
      <c r="AG18" s="14">
        <f t="shared" ref="AG18" si="15">AG19*AG20^2</f>
        <v>31790000</v>
      </c>
      <c r="AH18" s="28">
        <f>AVERAGE(N18:AG18)</f>
        <v>17809566000</v>
      </c>
    </row>
    <row r="19" spans="1:34" x14ac:dyDescent="0.4">
      <c r="A19" t="s">
        <v>23</v>
      </c>
      <c r="B19" t="s">
        <v>24</v>
      </c>
      <c r="C19" t="s">
        <v>25</v>
      </c>
      <c r="D19" t="s">
        <v>26</v>
      </c>
      <c r="E19" t="s">
        <v>27</v>
      </c>
      <c r="F19" t="s">
        <v>28</v>
      </c>
      <c r="M19" s="20" t="s">
        <v>144</v>
      </c>
      <c r="N19" s="16">
        <f>B13*1000</f>
        <v>2600</v>
      </c>
      <c r="O19" s="16">
        <v>2600</v>
      </c>
      <c r="P19" s="20">
        <f>B14*1000</f>
        <v>2700</v>
      </c>
      <c r="Q19" s="29">
        <f>B14*1000</f>
        <v>2700</v>
      </c>
      <c r="R19" s="30">
        <v>5700000</v>
      </c>
      <c r="S19" s="30">
        <v>5700000</v>
      </c>
      <c r="T19" s="30">
        <v>5700000</v>
      </c>
      <c r="U19" s="31">
        <f>B15*1000</f>
        <v>2750</v>
      </c>
      <c r="V19" s="31">
        <v>2750</v>
      </c>
      <c r="W19" s="31">
        <v>2750</v>
      </c>
      <c r="X19" s="31">
        <v>2750</v>
      </c>
      <c r="Y19" s="32">
        <v>2750</v>
      </c>
      <c r="Z19" s="14">
        <v>2.75</v>
      </c>
      <c r="AA19" s="14">
        <v>2.75</v>
      </c>
      <c r="AB19" s="14">
        <v>2.75</v>
      </c>
      <c r="AC19" s="14">
        <v>2.75</v>
      </c>
      <c r="AD19" s="14">
        <v>2.75</v>
      </c>
      <c r="AE19" s="14">
        <v>2.75</v>
      </c>
      <c r="AF19" s="14">
        <v>2.75</v>
      </c>
      <c r="AG19" s="14">
        <v>2.75</v>
      </c>
      <c r="AH19" s="27">
        <f t="shared" ref="AH19:AH20" si="16">AVERAGE(N19:AG19)</f>
        <v>856218.6</v>
      </c>
    </row>
    <row r="20" spans="1:34" x14ac:dyDescent="0.4">
      <c r="A20">
        <v>1.78</v>
      </c>
      <c r="B20">
        <v>233</v>
      </c>
      <c r="C20">
        <v>75</v>
      </c>
      <c r="D20">
        <v>2450</v>
      </c>
      <c r="E20">
        <v>0</v>
      </c>
      <c r="F20">
        <v>1</v>
      </c>
      <c r="M20" s="24" t="s">
        <v>132</v>
      </c>
      <c r="N20" s="16">
        <v>3100</v>
      </c>
      <c r="O20" s="16">
        <v>3100</v>
      </c>
      <c r="P20" s="20">
        <v>3300</v>
      </c>
      <c r="Q20" s="29">
        <v>3300</v>
      </c>
      <c r="R20" s="30">
        <v>3300</v>
      </c>
      <c r="S20" s="30">
        <v>3300</v>
      </c>
      <c r="T20" s="30">
        <v>3300</v>
      </c>
      <c r="U20" s="31">
        <v>3400</v>
      </c>
      <c r="V20" s="31">
        <v>3400</v>
      </c>
      <c r="W20" s="31">
        <v>3400</v>
      </c>
      <c r="X20" s="31">
        <v>3400</v>
      </c>
      <c r="Y20" s="32">
        <v>3400</v>
      </c>
      <c r="Z20" s="14">
        <v>3400</v>
      </c>
      <c r="AA20" s="14">
        <v>3400</v>
      </c>
      <c r="AB20" s="14">
        <v>3400</v>
      </c>
      <c r="AC20" s="14">
        <v>3400</v>
      </c>
      <c r="AD20" s="14">
        <v>3400</v>
      </c>
      <c r="AE20" s="14">
        <v>3400</v>
      </c>
      <c r="AF20" s="14">
        <v>3400</v>
      </c>
      <c r="AG20" s="14">
        <v>3400</v>
      </c>
      <c r="AH20" s="27">
        <f t="shared" si="16"/>
        <v>3345</v>
      </c>
    </row>
    <row r="21" spans="1:34" x14ac:dyDescent="0.4">
      <c r="A21" t="s">
        <v>29</v>
      </c>
      <c r="B21" t="s">
        <v>30</v>
      </c>
      <c r="C21" t="s">
        <v>31</v>
      </c>
      <c r="D21" t="s">
        <v>32</v>
      </c>
      <c r="M21" s="24" t="s">
        <v>131</v>
      </c>
      <c r="N21" s="16" t="s">
        <v>111</v>
      </c>
      <c r="O21" s="16" t="s">
        <v>112</v>
      </c>
      <c r="P21" s="20" t="s">
        <v>113</v>
      </c>
      <c r="Q21" s="29" t="s">
        <v>114</v>
      </c>
      <c r="R21" s="30" t="s">
        <v>115</v>
      </c>
      <c r="S21" s="30" t="s">
        <v>116</v>
      </c>
      <c r="T21" s="30" t="s">
        <v>117</v>
      </c>
      <c r="U21" s="31" t="s">
        <v>118</v>
      </c>
      <c r="V21" s="31" t="s">
        <v>119</v>
      </c>
      <c r="W21" s="31" t="s">
        <v>120</v>
      </c>
      <c r="X21" s="31" t="s">
        <v>121</v>
      </c>
      <c r="Y21" s="32" t="s">
        <v>122</v>
      </c>
      <c r="Z21" s="14" t="s">
        <v>123</v>
      </c>
      <c r="AA21" s="14" t="s">
        <v>124</v>
      </c>
      <c r="AB21" s="14" t="s">
        <v>125</v>
      </c>
      <c r="AC21" s="14" t="s">
        <v>126</v>
      </c>
      <c r="AD21" s="14" t="s">
        <v>127</v>
      </c>
      <c r="AE21" s="14" t="s">
        <v>128</v>
      </c>
      <c r="AF21" s="14" t="s">
        <v>129</v>
      </c>
      <c r="AG21" s="14" t="s">
        <v>130</v>
      </c>
    </row>
    <row r="22" spans="1:34" ht="19.5" thickBot="1" x14ac:dyDescent="0.45">
      <c r="A22">
        <v>12381.610629999999</v>
      </c>
      <c r="B22">
        <v>10823.782010000001</v>
      </c>
      <c r="C22">
        <v>19342.599999999999</v>
      </c>
      <c r="J22" s="3" t="s">
        <v>107</v>
      </c>
      <c r="K22" s="12">
        <f>SIN(C20*PI()/180)*B18</f>
        <v>19318.516525781368</v>
      </c>
      <c r="L22" s="3" t="s">
        <v>109</v>
      </c>
      <c r="M22" s="12">
        <f>K22/20</f>
        <v>965.92582628906837</v>
      </c>
      <c r="N22" s="19">
        <f>K23+$M$22</f>
        <v>990.00930050769909</v>
      </c>
      <c r="O22" s="19">
        <f t="shared" ref="O22:AG22" si="17">$M$22+N22</f>
        <v>1955.9351267967675</v>
      </c>
      <c r="P22" s="21">
        <f t="shared" si="17"/>
        <v>2921.8609530858357</v>
      </c>
      <c r="Q22" s="33">
        <f t="shared" si="17"/>
        <v>3887.7867793749042</v>
      </c>
      <c r="R22" s="34">
        <f t="shared" si="17"/>
        <v>4853.7126056639727</v>
      </c>
      <c r="S22" s="34">
        <f t="shared" si="17"/>
        <v>5819.6384319530407</v>
      </c>
      <c r="T22" s="34">
        <f t="shared" si="17"/>
        <v>6785.5642582421087</v>
      </c>
      <c r="U22" s="35">
        <f t="shared" si="17"/>
        <v>7751.4900845311768</v>
      </c>
      <c r="V22" s="35">
        <f t="shared" si="17"/>
        <v>8717.4159108202457</v>
      </c>
      <c r="W22" s="35">
        <f t="shared" si="17"/>
        <v>9683.3417371093146</v>
      </c>
      <c r="X22" s="35">
        <f t="shared" si="17"/>
        <v>10649.267563398384</v>
      </c>
      <c r="Y22" s="36">
        <f t="shared" si="17"/>
        <v>11615.193389687453</v>
      </c>
      <c r="Z22" s="15">
        <f t="shared" si="17"/>
        <v>12581.119215976521</v>
      </c>
      <c r="AA22" s="15">
        <f t="shared" si="17"/>
        <v>13547.04504226559</v>
      </c>
      <c r="AB22" s="15">
        <f t="shared" si="17"/>
        <v>14512.970868554659</v>
      </c>
      <c r="AC22" s="15">
        <f t="shared" si="17"/>
        <v>15478.896694843728</v>
      </c>
      <c r="AD22" s="15">
        <f t="shared" si="17"/>
        <v>16444.822521132795</v>
      </c>
      <c r="AE22" s="15">
        <f t="shared" si="17"/>
        <v>17410.748347421864</v>
      </c>
      <c r="AF22" s="15">
        <f t="shared" si="17"/>
        <v>18376.674173710933</v>
      </c>
      <c r="AG22" s="15">
        <f t="shared" si="17"/>
        <v>19342.600000000002</v>
      </c>
    </row>
    <row r="23" spans="1:34" x14ac:dyDescent="0.4">
      <c r="A23" t="s">
        <v>33</v>
      </c>
      <c r="B23" t="s">
        <v>30</v>
      </c>
      <c r="C23" t="s">
        <v>31</v>
      </c>
      <c r="D23" t="s">
        <v>32</v>
      </c>
      <c r="J23" s="4" t="s">
        <v>105</v>
      </c>
      <c r="K23" s="12">
        <f>K24-K22</f>
        <v>24.083474218630727</v>
      </c>
      <c r="L23" s="1" t="s">
        <v>108</v>
      </c>
      <c r="M23" s="13">
        <f>K23+M22*3</f>
        <v>2921.8609530858357</v>
      </c>
      <c r="T23" s="10">
        <f>J15-T22</f>
        <v>363.43574175789126</v>
      </c>
      <c r="U23" s="10">
        <f>U22-J15</f>
        <v>602.49008453117676</v>
      </c>
    </row>
    <row r="24" spans="1:34" x14ac:dyDescent="0.4">
      <c r="A24">
        <v>23395.69</v>
      </c>
      <c r="B24">
        <v>25531.91</v>
      </c>
      <c r="C24">
        <v>19342.599999999999</v>
      </c>
      <c r="J24" s="4" t="s">
        <v>106</v>
      </c>
      <c r="K24" s="12">
        <f>C24</f>
        <v>19342.599999999999</v>
      </c>
      <c r="L24" s="1" t="s">
        <v>110</v>
      </c>
      <c r="M24" s="13">
        <f>K23+M22*12</f>
        <v>11615.193389687451</v>
      </c>
      <c r="O24" t="s">
        <v>135</v>
      </c>
      <c r="P24">
        <f>B18*9/20</f>
        <v>9000</v>
      </c>
    </row>
    <row r="25" spans="1:34" x14ac:dyDescent="0.4">
      <c r="A25" t="s">
        <v>34</v>
      </c>
      <c r="B25" t="s">
        <v>35</v>
      </c>
      <c r="C25" s="1" t="s">
        <v>94</v>
      </c>
      <c r="D25" s="1" t="s">
        <v>95</v>
      </c>
      <c r="E25" s="2" t="s">
        <v>96</v>
      </c>
      <c r="F25" s="2" t="s">
        <v>97</v>
      </c>
      <c r="G25" s="2" t="s">
        <v>98</v>
      </c>
      <c r="H25" t="s">
        <v>99</v>
      </c>
      <c r="I25" t="s">
        <v>100</v>
      </c>
      <c r="L25" s="3" t="s">
        <v>101</v>
      </c>
      <c r="M25" s="4" t="s">
        <v>102</v>
      </c>
    </row>
    <row r="26" spans="1:34" x14ac:dyDescent="0.4">
      <c r="A26">
        <v>1</v>
      </c>
      <c r="B26">
        <v>0</v>
      </c>
      <c r="C26" s="1">
        <v>5</v>
      </c>
      <c r="D26" s="1">
        <v>0.01</v>
      </c>
      <c r="E26" s="2">
        <v>6</v>
      </c>
      <c r="F26" s="5">
        <f>P14</f>
        <v>2.2776312039128621</v>
      </c>
      <c r="G26" s="5">
        <f>P11</f>
        <v>1.8367346938775511</v>
      </c>
      <c r="H26">
        <v>0.02</v>
      </c>
      <c r="I26">
        <v>3.1</v>
      </c>
      <c r="L26" s="4">
        <f>N36</f>
        <v>3.28</v>
      </c>
      <c r="M26" s="6">
        <f>F26*L26</f>
        <v>7.4706303488341872</v>
      </c>
    </row>
    <row r="27" spans="1:34" x14ac:dyDescent="0.4">
      <c r="A27" t="s">
        <v>36</v>
      </c>
      <c r="B27" t="s">
        <v>37</v>
      </c>
      <c r="C27" t="s">
        <v>38</v>
      </c>
    </row>
    <row r="28" spans="1:34" x14ac:dyDescent="0.4">
      <c r="A28">
        <v>1</v>
      </c>
      <c r="B28">
        <v>0.5</v>
      </c>
      <c r="C28">
        <v>0.5</v>
      </c>
    </row>
    <row r="29" spans="1:34" x14ac:dyDescent="0.4">
      <c r="A29" t="s">
        <v>39</v>
      </c>
    </row>
    <row r="30" spans="1:34" x14ac:dyDescent="0.4">
      <c r="A30">
        <v>2</v>
      </c>
    </row>
    <row r="31" spans="1:34" x14ac:dyDescent="0.4">
      <c r="A31" t="s">
        <v>40</v>
      </c>
      <c r="C31" t="s">
        <v>41</v>
      </c>
      <c r="D31">
        <v>1</v>
      </c>
    </row>
    <row r="32" spans="1:34" x14ac:dyDescent="0.4">
      <c r="A32" t="s">
        <v>42</v>
      </c>
      <c r="B32" t="s">
        <v>43</v>
      </c>
      <c r="C32" t="s">
        <v>44</v>
      </c>
      <c r="D32" t="s">
        <v>45</v>
      </c>
      <c r="E32" t="s">
        <v>46</v>
      </c>
      <c r="F32" t="s">
        <v>47</v>
      </c>
      <c r="G32" t="s">
        <v>48</v>
      </c>
      <c r="H32" t="s">
        <v>49</v>
      </c>
      <c r="I32" t="s">
        <v>50</v>
      </c>
      <c r="J32" t="s">
        <v>51</v>
      </c>
      <c r="K32" t="s">
        <v>52</v>
      </c>
      <c r="L32" t="s">
        <v>53</v>
      </c>
      <c r="M32" t="s">
        <v>54</v>
      </c>
      <c r="N32" t="s">
        <v>55</v>
      </c>
      <c r="O32" t="s">
        <v>56</v>
      </c>
      <c r="P32" t="s">
        <v>57</v>
      </c>
      <c r="Q32" t="s">
        <v>58</v>
      </c>
      <c r="R32" t="s">
        <v>59</v>
      </c>
      <c r="S32" t="s">
        <v>60</v>
      </c>
      <c r="T32" t="s">
        <v>61</v>
      </c>
      <c r="U32" t="s">
        <v>62</v>
      </c>
      <c r="V32" t="s">
        <v>63</v>
      </c>
      <c r="W32" t="s">
        <v>64</v>
      </c>
      <c r="X32" t="s">
        <v>65</v>
      </c>
      <c r="Y32" t="s">
        <v>66</v>
      </c>
      <c r="Z32" t="s">
        <v>67</v>
      </c>
      <c r="AA32" t="s">
        <v>68</v>
      </c>
      <c r="AB32" t="s">
        <v>69</v>
      </c>
      <c r="AC32" t="s">
        <v>70</v>
      </c>
      <c r="AD32" t="s">
        <v>71</v>
      </c>
      <c r="AE32" t="s">
        <v>72</v>
      </c>
      <c r="AF32" t="s">
        <v>73</v>
      </c>
      <c r="AG32" t="s">
        <v>74</v>
      </c>
    </row>
    <row r="33" spans="1:33" x14ac:dyDescent="0.4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4">
      <c r="A34">
        <v>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4">
      <c r="A35">
        <v>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s="11" customFormat="1" x14ac:dyDescent="0.4">
      <c r="A36" s="11">
        <v>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">
        <v>3.28</v>
      </c>
      <c r="O36" s="1">
        <v>3.28</v>
      </c>
      <c r="P36" s="1">
        <v>3.28</v>
      </c>
      <c r="Q36" s="1">
        <v>3.28</v>
      </c>
      <c r="R36" s="1">
        <v>3.28</v>
      </c>
      <c r="S36" s="1">
        <v>3.28</v>
      </c>
      <c r="T36" s="1">
        <v>3.28</v>
      </c>
      <c r="U36" s="1">
        <v>3.28</v>
      </c>
      <c r="V36" s="1">
        <v>3.28</v>
      </c>
      <c r="W36" s="1">
        <v>3.28</v>
      </c>
      <c r="X36" s="1">
        <v>3.28</v>
      </c>
      <c r="Y36" s="1">
        <v>3.28</v>
      </c>
      <c r="Z36" s="1">
        <v>3.28</v>
      </c>
      <c r="AA36" s="1">
        <v>3.28</v>
      </c>
      <c r="AB36" s="1">
        <v>3.28</v>
      </c>
      <c r="AC36" s="1">
        <v>3.28</v>
      </c>
      <c r="AD36" s="11">
        <v>0</v>
      </c>
      <c r="AE36" s="11">
        <v>0</v>
      </c>
      <c r="AF36" s="11">
        <v>0</v>
      </c>
      <c r="AG36" s="11">
        <v>0</v>
      </c>
    </row>
    <row r="37" spans="1:33" s="11" customFormat="1" x14ac:dyDescent="0.4">
      <c r="A37" s="11">
        <v>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">
        <v>3.28</v>
      </c>
      <c r="O37" s="1">
        <v>3.28</v>
      </c>
      <c r="P37" s="1">
        <v>3.28</v>
      </c>
      <c r="Q37" s="1">
        <v>3.28</v>
      </c>
      <c r="R37" s="1">
        <v>3.28</v>
      </c>
      <c r="S37" s="1">
        <v>3.28</v>
      </c>
      <c r="T37" s="1">
        <v>3.28</v>
      </c>
      <c r="U37" s="1">
        <v>3.28</v>
      </c>
      <c r="V37" s="1">
        <v>3.28</v>
      </c>
      <c r="W37" s="1">
        <v>3.28</v>
      </c>
      <c r="X37" s="1">
        <v>3.28</v>
      </c>
      <c r="Y37" s="1">
        <v>3.28</v>
      </c>
      <c r="Z37" s="1">
        <v>3.28</v>
      </c>
      <c r="AA37" s="1">
        <v>3.28</v>
      </c>
      <c r="AB37" s="1">
        <v>3.28</v>
      </c>
      <c r="AC37" s="1">
        <v>3.28</v>
      </c>
      <c r="AD37" s="11">
        <v>0</v>
      </c>
      <c r="AE37" s="11">
        <v>0</v>
      </c>
      <c r="AF37" s="11">
        <v>0</v>
      </c>
      <c r="AG37" s="11">
        <v>0</v>
      </c>
    </row>
    <row r="38" spans="1:33" s="11" customFormat="1" x14ac:dyDescent="0.4">
      <c r="A38" s="11">
        <v>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">
        <v>3.28</v>
      </c>
      <c r="O38" s="1">
        <v>3.28</v>
      </c>
      <c r="P38" s="1">
        <v>3.28</v>
      </c>
      <c r="Q38" s="1">
        <v>3.28</v>
      </c>
      <c r="R38" s="1">
        <v>3.28</v>
      </c>
      <c r="S38" s="1">
        <v>3.28</v>
      </c>
      <c r="T38" s="1">
        <v>3.28</v>
      </c>
      <c r="U38" s="1">
        <v>3.28</v>
      </c>
      <c r="V38" s="1">
        <v>3.28</v>
      </c>
      <c r="W38" s="1">
        <v>3.28</v>
      </c>
      <c r="X38" s="1">
        <v>3.28</v>
      </c>
      <c r="Y38" s="1">
        <v>3.28</v>
      </c>
      <c r="Z38" s="1">
        <v>3.28</v>
      </c>
      <c r="AA38" s="1">
        <v>3.28</v>
      </c>
      <c r="AB38" s="1">
        <v>3.28</v>
      </c>
      <c r="AC38" s="1">
        <v>3.28</v>
      </c>
      <c r="AD38" s="11">
        <v>0</v>
      </c>
      <c r="AE38" s="11">
        <v>0</v>
      </c>
      <c r="AF38" s="11">
        <v>0</v>
      </c>
      <c r="AG38" s="11">
        <v>0</v>
      </c>
    </row>
    <row r="39" spans="1:33" s="11" customFormat="1" x14ac:dyDescent="0.4">
      <c r="A39" s="11">
        <v>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">
        <v>3.28</v>
      </c>
      <c r="O39" s="1">
        <v>3.28</v>
      </c>
      <c r="P39" s="1">
        <v>3.28</v>
      </c>
      <c r="Q39" s="1">
        <v>3.28</v>
      </c>
      <c r="R39" s="1">
        <v>3.28</v>
      </c>
      <c r="S39" s="1">
        <v>3.28</v>
      </c>
      <c r="T39" s="1">
        <v>3.28</v>
      </c>
      <c r="U39" s="1">
        <v>3.28</v>
      </c>
      <c r="V39" s="1">
        <v>3.28</v>
      </c>
      <c r="W39" s="1">
        <v>3.28</v>
      </c>
      <c r="X39" s="1">
        <v>3.28</v>
      </c>
      <c r="Y39" s="1">
        <v>3.28</v>
      </c>
      <c r="Z39" s="1">
        <v>3.28</v>
      </c>
      <c r="AA39" s="1">
        <v>3.28</v>
      </c>
      <c r="AB39" s="1">
        <v>3.28</v>
      </c>
      <c r="AC39" s="1">
        <v>3.28</v>
      </c>
      <c r="AD39" s="11">
        <v>0</v>
      </c>
      <c r="AE39" s="11">
        <v>0</v>
      </c>
      <c r="AF39" s="11">
        <v>0</v>
      </c>
      <c r="AG39" s="11">
        <v>0</v>
      </c>
    </row>
    <row r="40" spans="1:33" s="11" customFormat="1" x14ac:dyDescent="0.4">
      <c r="A40" s="11">
        <v>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">
        <v>3.28</v>
      </c>
      <c r="O40" s="1">
        <v>3.28</v>
      </c>
      <c r="P40" s="1">
        <v>3.28</v>
      </c>
      <c r="Q40" s="1">
        <v>3.28</v>
      </c>
      <c r="R40" s="1">
        <v>3.28</v>
      </c>
      <c r="S40" s="1">
        <v>3.28</v>
      </c>
      <c r="T40" s="1">
        <v>3.28</v>
      </c>
      <c r="U40" s="1">
        <v>3.28</v>
      </c>
      <c r="V40" s="1">
        <v>3.28</v>
      </c>
      <c r="W40" s="1">
        <v>3.28</v>
      </c>
      <c r="X40" s="1">
        <v>3.28</v>
      </c>
      <c r="Y40" s="1">
        <v>3.28</v>
      </c>
      <c r="Z40" s="1">
        <v>3.28</v>
      </c>
      <c r="AA40" s="1">
        <v>3.28</v>
      </c>
      <c r="AB40" s="1">
        <v>3.28</v>
      </c>
      <c r="AC40" s="1">
        <v>3.28</v>
      </c>
      <c r="AD40" s="11">
        <v>0</v>
      </c>
      <c r="AE40" s="11">
        <v>0</v>
      </c>
      <c r="AF40" s="11">
        <v>0</v>
      </c>
      <c r="AG40" s="11">
        <v>0</v>
      </c>
    </row>
    <row r="41" spans="1:33" s="11" customFormat="1" x14ac:dyDescent="0.4">
      <c r="A41" s="11">
        <v>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">
        <v>3.28</v>
      </c>
      <c r="O41" s="1">
        <v>3.28</v>
      </c>
      <c r="P41" s="1">
        <v>3.28</v>
      </c>
      <c r="Q41" s="1">
        <v>3.28</v>
      </c>
      <c r="R41" s="1">
        <v>3.28</v>
      </c>
      <c r="S41" s="1">
        <v>3.28</v>
      </c>
      <c r="T41" s="1">
        <v>3.28</v>
      </c>
      <c r="U41" s="1">
        <v>3.28</v>
      </c>
      <c r="V41" s="1">
        <v>3.28</v>
      </c>
      <c r="W41" s="1">
        <v>3.28</v>
      </c>
      <c r="X41" s="1">
        <v>3.28</v>
      </c>
      <c r="Y41" s="1">
        <v>3.28</v>
      </c>
      <c r="Z41" s="1">
        <v>3.28</v>
      </c>
      <c r="AA41" s="1">
        <v>3.28</v>
      </c>
      <c r="AB41" s="1">
        <v>3.28</v>
      </c>
      <c r="AC41" s="1">
        <v>3.28</v>
      </c>
      <c r="AD41" s="11">
        <v>0</v>
      </c>
      <c r="AE41" s="11">
        <v>0</v>
      </c>
      <c r="AF41" s="11">
        <v>0</v>
      </c>
      <c r="AG41" s="11">
        <v>0</v>
      </c>
    </row>
    <row r="42" spans="1:33" s="11" customFormat="1" x14ac:dyDescent="0.4">
      <c r="A42" s="11">
        <v>10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">
        <v>3.28</v>
      </c>
      <c r="O42" s="1">
        <v>3.28</v>
      </c>
      <c r="P42" s="1">
        <v>3.28</v>
      </c>
      <c r="Q42" s="1">
        <v>3.28</v>
      </c>
      <c r="R42" s="1">
        <v>3.28</v>
      </c>
      <c r="S42" s="1">
        <v>3.28</v>
      </c>
      <c r="T42" s="1">
        <v>3.28</v>
      </c>
      <c r="U42" s="1">
        <v>3.28</v>
      </c>
      <c r="V42" s="1">
        <v>3.28</v>
      </c>
      <c r="W42" s="1">
        <v>3.28</v>
      </c>
      <c r="X42" s="1">
        <v>3.28</v>
      </c>
      <c r="Y42" s="1">
        <v>3.28</v>
      </c>
      <c r="Z42" s="1">
        <v>3.28</v>
      </c>
      <c r="AA42" s="1">
        <v>3.28</v>
      </c>
      <c r="AB42" s="1">
        <v>3.28</v>
      </c>
      <c r="AC42" s="1">
        <v>3.28</v>
      </c>
      <c r="AD42" s="11">
        <v>0</v>
      </c>
      <c r="AE42" s="11">
        <v>0</v>
      </c>
      <c r="AF42" s="11">
        <v>0</v>
      </c>
      <c r="AG42" s="11">
        <v>0</v>
      </c>
    </row>
    <row r="43" spans="1:33" s="11" customFormat="1" x14ac:dyDescent="0.4">
      <c r="A43" s="11">
        <v>11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">
        <v>3.28</v>
      </c>
      <c r="O43" s="1">
        <v>3.28</v>
      </c>
      <c r="P43" s="1">
        <v>3.28</v>
      </c>
      <c r="Q43" s="1">
        <v>3.28</v>
      </c>
      <c r="R43" s="1">
        <v>3.28</v>
      </c>
      <c r="S43" s="1">
        <v>3.28</v>
      </c>
      <c r="T43" s="1">
        <v>3.28</v>
      </c>
      <c r="U43" s="1">
        <v>3.28</v>
      </c>
      <c r="V43" s="1">
        <v>3.28</v>
      </c>
      <c r="W43" s="1">
        <v>3.28</v>
      </c>
      <c r="X43" s="1">
        <v>3.28</v>
      </c>
      <c r="Y43" s="1">
        <v>3.28</v>
      </c>
      <c r="Z43" s="1">
        <v>3.28</v>
      </c>
      <c r="AA43" s="1">
        <v>3.28</v>
      </c>
      <c r="AB43" s="1">
        <v>3.28</v>
      </c>
      <c r="AC43" s="1">
        <v>3.28</v>
      </c>
      <c r="AD43" s="11">
        <v>0</v>
      </c>
      <c r="AE43" s="11">
        <v>0</v>
      </c>
      <c r="AF43" s="11">
        <v>0</v>
      </c>
      <c r="AG43" s="11">
        <v>0</v>
      </c>
    </row>
    <row r="44" spans="1:33" s="11" customFormat="1" x14ac:dyDescent="0.4">
      <c r="A44" s="11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">
        <v>3.28</v>
      </c>
      <c r="O44" s="1">
        <v>3.28</v>
      </c>
      <c r="P44" s="1">
        <v>3.28</v>
      </c>
      <c r="Q44" s="1">
        <v>3.28</v>
      </c>
      <c r="R44" s="1">
        <v>3.28</v>
      </c>
      <c r="S44" s="1">
        <v>3.28</v>
      </c>
      <c r="T44" s="1">
        <v>3.28</v>
      </c>
      <c r="U44" s="1">
        <v>3.28</v>
      </c>
      <c r="V44" s="1">
        <v>3.28</v>
      </c>
      <c r="W44" s="1">
        <v>3.28</v>
      </c>
      <c r="X44" s="1">
        <v>3.28</v>
      </c>
      <c r="Y44" s="1">
        <v>3.28</v>
      </c>
      <c r="Z44" s="1">
        <v>3.28</v>
      </c>
      <c r="AA44" s="1">
        <v>3.28</v>
      </c>
      <c r="AB44" s="1">
        <v>3.28</v>
      </c>
      <c r="AC44" s="1">
        <v>3.28</v>
      </c>
      <c r="AD44" s="11">
        <v>0</v>
      </c>
      <c r="AE44" s="11">
        <v>0</v>
      </c>
      <c r="AF44" s="11">
        <v>0</v>
      </c>
      <c r="AG44" s="11">
        <v>0</v>
      </c>
    </row>
    <row r="45" spans="1:33" x14ac:dyDescent="0.4">
      <c r="A45">
        <v>13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4">
      <c r="A46">
        <v>14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4">
      <c r="A47">
        <v>15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4">
      <c r="A48">
        <v>16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x14ac:dyDescent="0.4">
      <c r="A49">
        <v>17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4">
      <c r="A50">
        <v>18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4">
      <c r="A51">
        <v>19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4">
      <c r="A52">
        <v>20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4">
      <c r="A53" t="s">
        <v>75</v>
      </c>
      <c r="B53" t="s">
        <v>43</v>
      </c>
      <c r="C53" t="s">
        <v>44</v>
      </c>
      <c r="D53" t="s">
        <v>45</v>
      </c>
      <c r="E53" t="s">
        <v>46</v>
      </c>
      <c r="F53" t="s">
        <v>47</v>
      </c>
      <c r="G53" t="s">
        <v>48</v>
      </c>
      <c r="H53" t="s">
        <v>49</v>
      </c>
      <c r="I53" t="s">
        <v>50</v>
      </c>
      <c r="J53" t="s">
        <v>51</v>
      </c>
      <c r="K53" t="s">
        <v>52</v>
      </c>
      <c r="L53" t="s">
        <v>53</v>
      </c>
      <c r="M53" t="s">
        <v>54</v>
      </c>
      <c r="N53" t="s">
        <v>55</v>
      </c>
      <c r="O53" t="s">
        <v>56</v>
      </c>
      <c r="P53" t="s">
        <v>57</v>
      </c>
      <c r="Q53" t="s">
        <v>58</v>
      </c>
      <c r="R53" t="s">
        <v>59</v>
      </c>
      <c r="S53" t="s">
        <v>60</v>
      </c>
      <c r="T53" t="s">
        <v>61</v>
      </c>
      <c r="U53" t="s">
        <v>62</v>
      </c>
      <c r="V53" t="s">
        <v>63</v>
      </c>
      <c r="W53" t="s">
        <v>64</v>
      </c>
      <c r="X53" t="s">
        <v>65</v>
      </c>
      <c r="Y53" t="s">
        <v>66</v>
      </c>
      <c r="Z53" t="s">
        <v>67</v>
      </c>
      <c r="AA53" t="s">
        <v>68</v>
      </c>
      <c r="AB53" t="s">
        <v>69</v>
      </c>
      <c r="AC53" t="s">
        <v>70</v>
      </c>
      <c r="AD53" t="s">
        <v>71</v>
      </c>
      <c r="AE53" t="s">
        <v>72</v>
      </c>
      <c r="AF53" t="s">
        <v>73</v>
      </c>
      <c r="AG53" t="s">
        <v>74</v>
      </c>
    </row>
    <row r="54" spans="1:33" x14ac:dyDescent="0.4">
      <c r="A54">
        <v>1</v>
      </c>
      <c r="B54">
        <v>-160</v>
      </c>
      <c r="C54">
        <v>-160</v>
      </c>
      <c r="D54">
        <v>-160</v>
      </c>
      <c r="E54">
        <v>-160</v>
      </c>
      <c r="F54">
        <v>-160</v>
      </c>
      <c r="G54">
        <v>-160</v>
      </c>
      <c r="H54">
        <v>-160</v>
      </c>
      <c r="I54">
        <v>-160</v>
      </c>
      <c r="J54">
        <v>-160</v>
      </c>
      <c r="K54">
        <v>-160</v>
      </c>
      <c r="L54">
        <v>-160</v>
      </c>
      <c r="M54">
        <v>-160</v>
      </c>
      <c r="N54">
        <v>-160</v>
      </c>
      <c r="O54">
        <v>-160</v>
      </c>
      <c r="P54">
        <v>-160</v>
      </c>
      <c r="Q54">
        <v>-160</v>
      </c>
      <c r="R54">
        <v>-160</v>
      </c>
      <c r="S54">
        <v>-160</v>
      </c>
      <c r="T54">
        <v>-160</v>
      </c>
      <c r="U54">
        <v>-160</v>
      </c>
      <c r="V54">
        <v>-160</v>
      </c>
      <c r="W54">
        <v>-160</v>
      </c>
      <c r="X54">
        <v>-160</v>
      </c>
      <c r="Y54">
        <v>-160</v>
      </c>
      <c r="Z54">
        <v>-160</v>
      </c>
      <c r="AA54">
        <v>-160</v>
      </c>
      <c r="AB54">
        <v>-160</v>
      </c>
      <c r="AC54">
        <v>-160</v>
      </c>
      <c r="AD54">
        <v>-160</v>
      </c>
      <c r="AE54">
        <v>-160</v>
      </c>
      <c r="AF54">
        <v>-160</v>
      </c>
      <c r="AG54">
        <v>-160</v>
      </c>
    </row>
    <row r="55" spans="1:33" x14ac:dyDescent="0.4">
      <c r="A55">
        <v>2</v>
      </c>
      <c r="B55">
        <v>-160</v>
      </c>
      <c r="C55">
        <v>-160</v>
      </c>
      <c r="D55">
        <v>-160</v>
      </c>
      <c r="E55">
        <v>-160</v>
      </c>
      <c r="F55">
        <v>-160</v>
      </c>
      <c r="G55">
        <v>-160</v>
      </c>
      <c r="H55">
        <v>-160</v>
      </c>
      <c r="I55">
        <v>-160</v>
      </c>
      <c r="J55">
        <v>-160</v>
      </c>
      <c r="K55">
        <v>-160</v>
      </c>
      <c r="L55">
        <v>-160</v>
      </c>
      <c r="M55">
        <v>-160</v>
      </c>
      <c r="N55">
        <v>-160</v>
      </c>
      <c r="O55">
        <v>-160</v>
      </c>
      <c r="P55">
        <v>-160</v>
      </c>
      <c r="Q55">
        <v>-160</v>
      </c>
      <c r="R55">
        <v>-160</v>
      </c>
      <c r="S55">
        <v>-160</v>
      </c>
      <c r="T55">
        <v>-160</v>
      </c>
      <c r="U55">
        <v>-160</v>
      </c>
      <c r="V55">
        <v>-160</v>
      </c>
      <c r="W55">
        <v>-160</v>
      </c>
      <c r="X55">
        <v>-160</v>
      </c>
      <c r="Y55">
        <v>-160</v>
      </c>
      <c r="Z55">
        <v>-160</v>
      </c>
      <c r="AA55">
        <v>-160</v>
      </c>
      <c r="AB55">
        <v>-160</v>
      </c>
      <c r="AC55">
        <v>-160</v>
      </c>
      <c r="AD55">
        <v>-160</v>
      </c>
      <c r="AE55">
        <v>-160</v>
      </c>
      <c r="AF55">
        <v>-160</v>
      </c>
      <c r="AG55">
        <v>-160</v>
      </c>
    </row>
    <row r="56" spans="1:33" x14ac:dyDescent="0.4">
      <c r="A56">
        <v>3</v>
      </c>
      <c r="B56">
        <v>-160</v>
      </c>
      <c r="C56">
        <v>-160</v>
      </c>
      <c r="D56">
        <v>-160</v>
      </c>
      <c r="E56">
        <v>-160</v>
      </c>
      <c r="F56">
        <v>-160</v>
      </c>
      <c r="G56">
        <v>-160</v>
      </c>
      <c r="H56">
        <v>-160</v>
      </c>
      <c r="I56">
        <v>-160</v>
      </c>
      <c r="J56">
        <v>-160</v>
      </c>
      <c r="K56">
        <v>-160</v>
      </c>
      <c r="L56">
        <v>-160</v>
      </c>
      <c r="M56">
        <v>-160</v>
      </c>
      <c r="N56">
        <v>-160</v>
      </c>
      <c r="O56">
        <v>-160</v>
      </c>
      <c r="P56">
        <v>-160</v>
      </c>
      <c r="Q56">
        <v>-160</v>
      </c>
      <c r="R56">
        <v>-160</v>
      </c>
      <c r="S56">
        <v>-160</v>
      </c>
      <c r="T56">
        <v>-160</v>
      </c>
      <c r="U56">
        <v>-160</v>
      </c>
      <c r="V56">
        <v>-160</v>
      </c>
      <c r="W56">
        <v>-160</v>
      </c>
      <c r="X56">
        <v>-160</v>
      </c>
      <c r="Y56">
        <v>-160</v>
      </c>
      <c r="Z56">
        <v>-160</v>
      </c>
      <c r="AA56">
        <v>-160</v>
      </c>
      <c r="AB56">
        <v>-160</v>
      </c>
      <c r="AC56">
        <v>-160</v>
      </c>
      <c r="AD56">
        <v>-160</v>
      </c>
      <c r="AE56">
        <v>-160</v>
      </c>
      <c r="AF56">
        <v>-160</v>
      </c>
      <c r="AG56">
        <v>-160</v>
      </c>
    </row>
    <row r="57" spans="1:33" x14ac:dyDescent="0.4">
      <c r="A57">
        <v>4</v>
      </c>
      <c r="B57">
        <v>-160</v>
      </c>
      <c r="C57">
        <v>-160</v>
      </c>
      <c r="D57">
        <v>-160</v>
      </c>
      <c r="E57">
        <v>-160</v>
      </c>
      <c r="F57">
        <v>-160</v>
      </c>
      <c r="G57">
        <v>-160</v>
      </c>
      <c r="H57">
        <v>-160</v>
      </c>
      <c r="I57">
        <v>-160</v>
      </c>
      <c r="J57">
        <v>-160</v>
      </c>
      <c r="K57">
        <v>-160</v>
      </c>
      <c r="L57">
        <v>-160</v>
      </c>
      <c r="M57">
        <v>-160</v>
      </c>
      <c r="N57">
        <v>-160</v>
      </c>
      <c r="O57">
        <v>-160</v>
      </c>
      <c r="P57">
        <v>-160</v>
      </c>
      <c r="Q57">
        <v>-160</v>
      </c>
      <c r="R57">
        <v>-160</v>
      </c>
      <c r="S57">
        <v>-160</v>
      </c>
      <c r="T57">
        <v>-160</v>
      </c>
      <c r="U57">
        <v>-160</v>
      </c>
      <c r="V57">
        <v>-160</v>
      </c>
      <c r="W57">
        <v>-160</v>
      </c>
      <c r="X57">
        <v>-160</v>
      </c>
      <c r="Y57">
        <v>-160</v>
      </c>
      <c r="Z57">
        <v>-160</v>
      </c>
      <c r="AA57">
        <v>-160</v>
      </c>
      <c r="AB57">
        <v>-160</v>
      </c>
      <c r="AC57">
        <v>-160</v>
      </c>
      <c r="AD57">
        <v>-160</v>
      </c>
      <c r="AE57">
        <v>-160</v>
      </c>
      <c r="AF57">
        <v>-160</v>
      </c>
      <c r="AG57">
        <v>-160</v>
      </c>
    </row>
    <row r="58" spans="1:33" x14ac:dyDescent="0.4">
      <c r="A58">
        <v>5</v>
      </c>
      <c r="B58">
        <v>-160</v>
      </c>
      <c r="C58">
        <v>-160</v>
      </c>
      <c r="D58">
        <v>-160</v>
      </c>
      <c r="E58">
        <v>-160</v>
      </c>
      <c r="F58">
        <v>-160</v>
      </c>
      <c r="G58">
        <v>-160</v>
      </c>
      <c r="H58">
        <v>-160</v>
      </c>
      <c r="I58">
        <v>-160</v>
      </c>
      <c r="J58">
        <v>-160</v>
      </c>
      <c r="K58">
        <v>-160</v>
      </c>
      <c r="L58">
        <v>-160</v>
      </c>
      <c r="M58">
        <v>-160</v>
      </c>
      <c r="N58">
        <v>-160</v>
      </c>
      <c r="O58">
        <v>-160</v>
      </c>
      <c r="P58">
        <v>-160</v>
      </c>
      <c r="Q58">
        <v>-160</v>
      </c>
      <c r="R58">
        <v>-160</v>
      </c>
      <c r="S58">
        <v>-160</v>
      </c>
      <c r="T58">
        <v>-160</v>
      </c>
      <c r="U58">
        <v>-160</v>
      </c>
      <c r="V58">
        <v>-160</v>
      </c>
      <c r="W58">
        <v>-160</v>
      </c>
      <c r="X58">
        <v>-160</v>
      </c>
      <c r="Y58">
        <v>-160</v>
      </c>
      <c r="Z58">
        <v>-160</v>
      </c>
      <c r="AA58">
        <v>-160</v>
      </c>
      <c r="AB58">
        <v>-160</v>
      </c>
      <c r="AC58">
        <v>-160</v>
      </c>
      <c r="AD58">
        <v>-160</v>
      </c>
      <c r="AE58">
        <v>-160</v>
      </c>
      <c r="AF58">
        <v>-160</v>
      </c>
      <c r="AG58">
        <v>-160</v>
      </c>
    </row>
    <row r="59" spans="1:33" x14ac:dyDescent="0.4">
      <c r="A59">
        <v>6</v>
      </c>
      <c r="B59">
        <v>-160</v>
      </c>
      <c r="C59">
        <v>-160</v>
      </c>
      <c r="D59">
        <v>-160</v>
      </c>
      <c r="E59">
        <v>-160</v>
      </c>
      <c r="F59">
        <v>-160</v>
      </c>
      <c r="G59">
        <v>-160</v>
      </c>
      <c r="H59">
        <v>-160</v>
      </c>
      <c r="I59">
        <v>-160</v>
      </c>
      <c r="J59">
        <v>-160</v>
      </c>
      <c r="K59">
        <v>-160</v>
      </c>
      <c r="L59">
        <v>-160</v>
      </c>
      <c r="M59">
        <v>-160</v>
      </c>
      <c r="N59">
        <v>-160</v>
      </c>
      <c r="O59">
        <v>-160</v>
      </c>
      <c r="P59">
        <v>-160</v>
      </c>
      <c r="Q59">
        <v>-160</v>
      </c>
      <c r="R59">
        <v>-160</v>
      </c>
      <c r="S59">
        <v>-160</v>
      </c>
      <c r="T59">
        <v>-160</v>
      </c>
      <c r="U59">
        <v>-160</v>
      </c>
      <c r="V59">
        <v>-160</v>
      </c>
      <c r="W59">
        <v>-160</v>
      </c>
      <c r="X59">
        <v>-160</v>
      </c>
      <c r="Y59">
        <v>-160</v>
      </c>
      <c r="Z59">
        <v>-160</v>
      </c>
      <c r="AA59">
        <v>-160</v>
      </c>
      <c r="AB59">
        <v>-160</v>
      </c>
      <c r="AC59">
        <v>-160</v>
      </c>
      <c r="AD59">
        <v>-160</v>
      </c>
      <c r="AE59">
        <v>-160</v>
      </c>
      <c r="AF59">
        <v>-160</v>
      </c>
      <c r="AG59">
        <v>-160</v>
      </c>
    </row>
    <row r="60" spans="1:33" x14ac:dyDescent="0.4">
      <c r="A60">
        <v>7</v>
      </c>
      <c r="B60">
        <v>-160</v>
      </c>
      <c r="C60">
        <v>-160</v>
      </c>
      <c r="D60">
        <v>-160</v>
      </c>
      <c r="E60">
        <v>-160</v>
      </c>
      <c r="F60">
        <v>-160</v>
      </c>
      <c r="G60">
        <v>-160</v>
      </c>
      <c r="H60">
        <v>-160</v>
      </c>
      <c r="I60">
        <v>-160</v>
      </c>
      <c r="J60">
        <v>-160</v>
      </c>
      <c r="K60">
        <v>-160</v>
      </c>
      <c r="L60">
        <v>-160</v>
      </c>
      <c r="M60">
        <v>-160</v>
      </c>
      <c r="N60">
        <v>-160</v>
      </c>
      <c r="O60">
        <v>-160</v>
      </c>
      <c r="P60">
        <v>-160</v>
      </c>
      <c r="Q60">
        <v>-160</v>
      </c>
      <c r="R60">
        <v>-160</v>
      </c>
      <c r="S60">
        <v>-160</v>
      </c>
      <c r="T60">
        <v>-160</v>
      </c>
      <c r="U60">
        <v>-160</v>
      </c>
      <c r="V60">
        <v>-160</v>
      </c>
      <c r="W60">
        <v>-160</v>
      </c>
      <c r="X60">
        <v>-160</v>
      </c>
      <c r="Y60">
        <v>-160</v>
      </c>
      <c r="Z60">
        <v>-160</v>
      </c>
      <c r="AA60">
        <v>-160</v>
      </c>
      <c r="AB60">
        <v>-160</v>
      </c>
      <c r="AC60">
        <v>-160</v>
      </c>
      <c r="AD60">
        <v>-160</v>
      </c>
      <c r="AE60">
        <v>-160</v>
      </c>
      <c r="AF60">
        <v>-160</v>
      </c>
      <c r="AG60">
        <v>-160</v>
      </c>
    </row>
    <row r="61" spans="1:33" x14ac:dyDescent="0.4">
      <c r="A61">
        <v>8</v>
      </c>
      <c r="B61">
        <v>-160</v>
      </c>
      <c r="C61">
        <v>-160</v>
      </c>
      <c r="D61">
        <v>-160</v>
      </c>
      <c r="E61">
        <v>-160</v>
      </c>
      <c r="F61">
        <v>-160</v>
      </c>
      <c r="G61">
        <v>-160</v>
      </c>
      <c r="H61">
        <v>-160</v>
      </c>
      <c r="I61">
        <v>-160</v>
      </c>
      <c r="J61">
        <v>-160</v>
      </c>
      <c r="K61">
        <v>-160</v>
      </c>
      <c r="L61">
        <v>-160</v>
      </c>
      <c r="M61">
        <v>-160</v>
      </c>
      <c r="N61">
        <v>-160</v>
      </c>
      <c r="O61">
        <v>-160</v>
      </c>
      <c r="P61">
        <v>-160</v>
      </c>
      <c r="Q61">
        <v>-160</v>
      </c>
      <c r="R61">
        <v>-160</v>
      </c>
      <c r="S61">
        <v>-160</v>
      </c>
      <c r="T61">
        <v>-160</v>
      </c>
      <c r="U61">
        <v>-160</v>
      </c>
      <c r="V61">
        <v>-160</v>
      </c>
      <c r="W61">
        <v>-160</v>
      </c>
      <c r="X61">
        <v>-160</v>
      </c>
      <c r="Y61">
        <v>-160</v>
      </c>
      <c r="Z61">
        <v>-160</v>
      </c>
      <c r="AA61">
        <v>-160</v>
      </c>
      <c r="AB61">
        <v>-160</v>
      </c>
      <c r="AC61">
        <v>-160</v>
      </c>
      <c r="AD61">
        <v>-160</v>
      </c>
      <c r="AE61">
        <v>-160</v>
      </c>
      <c r="AF61">
        <v>-160</v>
      </c>
      <c r="AG61">
        <v>-160</v>
      </c>
    </row>
    <row r="62" spans="1:33" x14ac:dyDescent="0.4">
      <c r="A62">
        <v>9</v>
      </c>
      <c r="B62">
        <v>-160</v>
      </c>
      <c r="C62">
        <v>-160</v>
      </c>
      <c r="D62">
        <v>-160</v>
      </c>
      <c r="E62">
        <v>-160</v>
      </c>
      <c r="F62">
        <v>-160</v>
      </c>
      <c r="G62">
        <v>-160</v>
      </c>
      <c r="H62">
        <v>-160</v>
      </c>
      <c r="I62">
        <v>-160</v>
      </c>
      <c r="J62">
        <v>-160</v>
      </c>
      <c r="K62">
        <v>-160</v>
      </c>
      <c r="L62">
        <v>-160</v>
      </c>
      <c r="M62">
        <v>-160</v>
      </c>
      <c r="N62">
        <v>-160</v>
      </c>
      <c r="O62">
        <v>-160</v>
      </c>
      <c r="P62">
        <v>-160</v>
      </c>
      <c r="Q62">
        <v>-160</v>
      </c>
      <c r="R62">
        <v>-160</v>
      </c>
      <c r="S62">
        <v>-160</v>
      </c>
      <c r="T62">
        <v>-160</v>
      </c>
      <c r="U62">
        <v>-160</v>
      </c>
      <c r="V62">
        <v>-160</v>
      </c>
      <c r="W62">
        <v>-160</v>
      </c>
      <c r="X62">
        <v>-160</v>
      </c>
      <c r="Y62">
        <v>-160</v>
      </c>
      <c r="Z62">
        <v>-160</v>
      </c>
      <c r="AA62">
        <v>-160</v>
      </c>
      <c r="AB62">
        <v>-160</v>
      </c>
      <c r="AC62">
        <v>-160</v>
      </c>
      <c r="AD62">
        <v>-160</v>
      </c>
      <c r="AE62">
        <v>-160</v>
      </c>
      <c r="AF62">
        <v>-160</v>
      </c>
      <c r="AG62">
        <v>-160</v>
      </c>
    </row>
    <row r="63" spans="1:33" x14ac:dyDescent="0.4">
      <c r="A63">
        <v>10</v>
      </c>
      <c r="B63">
        <v>-160</v>
      </c>
      <c r="C63">
        <v>-160</v>
      </c>
      <c r="D63">
        <v>-160</v>
      </c>
      <c r="E63">
        <v>-160</v>
      </c>
      <c r="F63">
        <v>-160</v>
      </c>
      <c r="G63">
        <v>-160</v>
      </c>
      <c r="H63">
        <v>-160</v>
      </c>
      <c r="I63">
        <v>-160</v>
      </c>
      <c r="J63">
        <v>-160</v>
      </c>
      <c r="K63">
        <v>-160</v>
      </c>
      <c r="L63">
        <v>-160</v>
      </c>
      <c r="M63">
        <v>-160</v>
      </c>
      <c r="N63">
        <v>-160</v>
      </c>
      <c r="O63">
        <v>-160</v>
      </c>
      <c r="P63">
        <v>-160</v>
      </c>
      <c r="Q63">
        <v>-160</v>
      </c>
      <c r="R63">
        <v>-160</v>
      </c>
      <c r="S63">
        <v>-160</v>
      </c>
      <c r="T63">
        <v>-160</v>
      </c>
      <c r="U63">
        <v>-160</v>
      </c>
      <c r="V63">
        <v>-160</v>
      </c>
      <c r="W63">
        <v>-160</v>
      </c>
      <c r="X63">
        <v>-160</v>
      </c>
      <c r="Y63">
        <v>-160</v>
      </c>
      <c r="Z63">
        <v>-160</v>
      </c>
      <c r="AA63">
        <v>-160</v>
      </c>
      <c r="AB63">
        <v>-160</v>
      </c>
      <c r="AC63">
        <v>-160</v>
      </c>
      <c r="AD63">
        <v>-160</v>
      </c>
      <c r="AE63">
        <v>-160</v>
      </c>
      <c r="AF63">
        <v>-160</v>
      </c>
      <c r="AG63">
        <v>-160</v>
      </c>
    </row>
    <row r="64" spans="1:33" x14ac:dyDescent="0.4">
      <c r="A64">
        <v>11</v>
      </c>
      <c r="B64">
        <v>-160</v>
      </c>
      <c r="C64">
        <v>-160</v>
      </c>
      <c r="D64">
        <v>-160</v>
      </c>
      <c r="E64">
        <v>-160</v>
      </c>
      <c r="F64">
        <v>-160</v>
      </c>
      <c r="G64">
        <v>-160</v>
      </c>
      <c r="H64">
        <v>-160</v>
      </c>
      <c r="I64">
        <v>-160</v>
      </c>
      <c r="J64">
        <v>-160</v>
      </c>
      <c r="K64">
        <v>-160</v>
      </c>
      <c r="L64">
        <v>-160</v>
      </c>
      <c r="M64">
        <v>-160</v>
      </c>
      <c r="N64">
        <v>-160</v>
      </c>
      <c r="O64">
        <v>-160</v>
      </c>
      <c r="P64">
        <v>-160</v>
      </c>
      <c r="Q64">
        <v>-160</v>
      </c>
      <c r="R64">
        <v>-160</v>
      </c>
      <c r="S64">
        <v>-160</v>
      </c>
      <c r="T64">
        <v>-160</v>
      </c>
      <c r="U64">
        <v>-160</v>
      </c>
      <c r="V64">
        <v>-160</v>
      </c>
      <c r="W64">
        <v>-160</v>
      </c>
      <c r="X64">
        <v>-160</v>
      </c>
      <c r="Y64">
        <v>-160</v>
      </c>
      <c r="Z64">
        <v>-160</v>
      </c>
      <c r="AA64">
        <v>-160</v>
      </c>
      <c r="AB64">
        <v>-160</v>
      </c>
      <c r="AC64">
        <v>-160</v>
      </c>
      <c r="AD64">
        <v>-160</v>
      </c>
      <c r="AE64">
        <v>-160</v>
      </c>
      <c r="AF64">
        <v>-160</v>
      </c>
      <c r="AG64">
        <v>-160</v>
      </c>
    </row>
    <row r="65" spans="1:33" x14ac:dyDescent="0.4">
      <c r="A65">
        <v>12</v>
      </c>
      <c r="B65">
        <v>-160</v>
      </c>
      <c r="C65">
        <v>-160</v>
      </c>
      <c r="D65">
        <v>-160</v>
      </c>
      <c r="E65">
        <v>-160</v>
      </c>
      <c r="F65">
        <v>-160</v>
      </c>
      <c r="G65">
        <v>-160</v>
      </c>
      <c r="H65">
        <v>-160</v>
      </c>
      <c r="I65">
        <v>-160</v>
      </c>
      <c r="J65">
        <v>-160</v>
      </c>
      <c r="K65">
        <v>-160</v>
      </c>
      <c r="L65">
        <v>-160</v>
      </c>
      <c r="M65">
        <v>-160</v>
      </c>
      <c r="N65">
        <v>-160</v>
      </c>
      <c r="O65">
        <v>-160</v>
      </c>
      <c r="P65">
        <v>-160</v>
      </c>
      <c r="Q65">
        <v>-160</v>
      </c>
      <c r="R65">
        <v>-160</v>
      </c>
      <c r="S65">
        <v>-160</v>
      </c>
      <c r="T65">
        <v>-160</v>
      </c>
      <c r="U65">
        <v>-160</v>
      </c>
      <c r="V65">
        <v>-160</v>
      </c>
      <c r="W65">
        <v>-160</v>
      </c>
      <c r="X65">
        <v>-160</v>
      </c>
      <c r="Y65">
        <v>-160</v>
      </c>
      <c r="Z65">
        <v>-160</v>
      </c>
      <c r="AA65">
        <v>-160</v>
      </c>
      <c r="AB65">
        <v>-160</v>
      </c>
      <c r="AC65">
        <v>-160</v>
      </c>
      <c r="AD65">
        <v>-160</v>
      </c>
      <c r="AE65">
        <v>-160</v>
      </c>
      <c r="AF65">
        <v>-160</v>
      </c>
      <c r="AG65">
        <v>-160</v>
      </c>
    </row>
    <row r="66" spans="1:33" x14ac:dyDescent="0.4">
      <c r="A66">
        <v>13</v>
      </c>
      <c r="B66">
        <v>-160</v>
      </c>
      <c r="C66">
        <v>-160</v>
      </c>
      <c r="D66">
        <v>-160</v>
      </c>
      <c r="E66">
        <v>-160</v>
      </c>
      <c r="F66">
        <v>-160</v>
      </c>
      <c r="G66">
        <v>-160</v>
      </c>
      <c r="H66">
        <v>-160</v>
      </c>
      <c r="I66">
        <v>-160</v>
      </c>
      <c r="J66">
        <v>-160</v>
      </c>
      <c r="K66">
        <v>-160</v>
      </c>
      <c r="L66">
        <v>-160</v>
      </c>
      <c r="M66">
        <v>-160</v>
      </c>
      <c r="N66">
        <v>-160</v>
      </c>
      <c r="O66">
        <v>-160</v>
      </c>
      <c r="P66">
        <v>-160</v>
      </c>
      <c r="Q66">
        <v>-160</v>
      </c>
      <c r="R66">
        <v>-160</v>
      </c>
      <c r="S66">
        <v>-160</v>
      </c>
      <c r="T66">
        <v>-160</v>
      </c>
      <c r="U66">
        <v>-160</v>
      </c>
      <c r="V66">
        <v>-160</v>
      </c>
      <c r="W66">
        <v>-160</v>
      </c>
      <c r="X66">
        <v>-160</v>
      </c>
      <c r="Y66">
        <v>-160</v>
      </c>
      <c r="Z66">
        <v>-160</v>
      </c>
      <c r="AA66">
        <v>-160</v>
      </c>
      <c r="AB66">
        <v>-160</v>
      </c>
      <c r="AC66">
        <v>-160</v>
      </c>
      <c r="AD66">
        <v>-160</v>
      </c>
      <c r="AE66">
        <v>-160</v>
      </c>
      <c r="AF66">
        <v>-160</v>
      </c>
      <c r="AG66">
        <v>-160</v>
      </c>
    </row>
    <row r="67" spans="1:33" x14ac:dyDescent="0.4">
      <c r="A67">
        <v>14</v>
      </c>
      <c r="B67">
        <v>-160</v>
      </c>
      <c r="C67">
        <v>-160</v>
      </c>
      <c r="D67">
        <v>-160</v>
      </c>
      <c r="E67">
        <v>-160</v>
      </c>
      <c r="F67">
        <v>-160</v>
      </c>
      <c r="G67">
        <v>-160</v>
      </c>
      <c r="H67">
        <v>-160</v>
      </c>
      <c r="I67">
        <v>-160</v>
      </c>
      <c r="J67">
        <v>-160</v>
      </c>
      <c r="K67">
        <v>-160</v>
      </c>
      <c r="L67">
        <v>-160</v>
      </c>
      <c r="M67">
        <v>-160</v>
      </c>
      <c r="N67">
        <v>-160</v>
      </c>
      <c r="O67">
        <v>-160</v>
      </c>
      <c r="P67">
        <v>-160</v>
      </c>
      <c r="Q67">
        <v>-160</v>
      </c>
      <c r="R67">
        <v>-160</v>
      </c>
      <c r="S67">
        <v>-160</v>
      </c>
      <c r="T67">
        <v>-160</v>
      </c>
      <c r="U67">
        <v>-160</v>
      </c>
      <c r="V67">
        <v>-160</v>
      </c>
      <c r="W67">
        <v>-160</v>
      </c>
      <c r="X67">
        <v>-160</v>
      </c>
      <c r="Y67">
        <v>-160</v>
      </c>
      <c r="Z67">
        <v>-160</v>
      </c>
      <c r="AA67">
        <v>-160</v>
      </c>
      <c r="AB67">
        <v>-160</v>
      </c>
      <c r="AC67">
        <v>-160</v>
      </c>
      <c r="AD67">
        <v>-160</v>
      </c>
      <c r="AE67">
        <v>-160</v>
      </c>
      <c r="AF67">
        <v>-160</v>
      </c>
      <c r="AG67">
        <v>-160</v>
      </c>
    </row>
    <row r="68" spans="1:33" x14ac:dyDescent="0.4">
      <c r="A68">
        <v>15</v>
      </c>
      <c r="B68">
        <v>-160</v>
      </c>
      <c r="C68">
        <v>-160</v>
      </c>
      <c r="D68">
        <v>-160</v>
      </c>
      <c r="E68">
        <v>-160</v>
      </c>
      <c r="F68">
        <v>-160</v>
      </c>
      <c r="G68">
        <v>-160</v>
      </c>
      <c r="H68">
        <v>-160</v>
      </c>
      <c r="I68">
        <v>-160</v>
      </c>
      <c r="J68">
        <v>-160</v>
      </c>
      <c r="K68">
        <v>-160</v>
      </c>
      <c r="L68">
        <v>-160</v>
      </c>
      <c r="M68">
        <v>-160</v>
      </c>
      <c r="N68">
        <v>-160</v>
      </c>
      <c r="O68">
        <v>-160</v>
      </c>
      <c r="P68">
        <v>-160</v>
      </c>
      <c r="Q68">
        <v>-160</v>
      </c>
      <c r="R68">
        <v>-160</v>
      </c>
      <c r="S68">
        <v>-160</v>
      </c>
      <c r="T68">
        <v>-160</v>
      </c>
      <c r="U68">
        <v>-160</v>
      </c>
      <c r="V68">
        <v>-160</v>
      </c>
      <c r="W68">
        <v>-160</v>
      </c>
      <c r="X68">
        <v>-160</v>
      </c>
      <c r="Y68">
        <v>-160</v>
      </c>
      <c r="Z68">
        <v>-160</v>
      </c>
      <c r="AA68">
        <v>-160</v>
      </c>
      <c r="AB68">
        <v>-160</v>
      </c>
      <c r="AC68">
        <v>-160</v>
      </c>
      <c r="AD68">
        <v>-160</v>
      </c>
      <c r="AE68">
        <v>-160</v>
      </c>
      <c r="AF68">
        <v>-160</v>
      </c>
      <c r="AG68">
        <v>-160</v>
      </c>
    </row>
    <row r="69" spans="1:33" x14ac:dyDescent="0.4">
      <c r="A69">
        <v>16</v>
      </c>
      <c r="B69">
        <v>-160</v>
      </c>
      <c r="C69">
        <v>-160</v>
      </c>
      <c r="D69">
        <v>-160</v>
      </c>
      <c r="E69">
        <v>-160</v>
      </c>
      <c r="F69">
        <v>-160</v>
      </c>
      <c r="G69">
        <v>-160</v>
      </c>
      <c r="H69">
        <v>-160</v>
      </c>
      <c r="I69">
        <v>-160</v>
      </c>
      <c r="J69">
        <v>-160</v>
      </c>
      <c r="K69">
        <v>-160</v>
      </c>
      <c r="L69">
        <v>-160</v>
      </c>
      <c r="M69">
        <v>-160</v>
      </c>
      <c r="N69">
        <v>-160</v>
      </c>
      <c r="O69">
        <v>-160</v>
      </c>
      <c r="P69">
        <v>-160</v>
      </c>
      <c r="Q69">
        <v>-160</v>
      </c>
      <c r="R69">
        <v>-160</v>
      </c>
      <c r="S69">
        <v>-160</v>
      </c>
      <c r="T69">
        <v>-160</v>
      </c>
      <c r="U69">
        <v>-160</v>
      </c>
      <c r="V69">
        <v>-160</v>
      </c>
      <c r="W69">
        <v>-160</v>
      </c>
      <c r="X69">
        <v>-160</v>
      </c>
      <c r="Y69">
        <v>-160</v>
      </c>
      <c r="Z69">
        <v>-160</v>
      </c>
      <c r="AA69">
        <v>-160</v>
      </c>
      <c r="AB69">
        <v>-160</v>
      </c>
      <c r="AC69">
        <v>-160</v>
      </c>
      <c r="AD69">
        <v>-160</v>
      </c>
      <c r="AE69">
        <v>-160</v>
      </c>
      <c r="AF69">
        <v>-160</v>
      </c>
      <c r="AG69">
        <v>-160</v>
      </c>
    </row>
    <row r="70" spans="1:33" x14ac:dyDescent="0.4">
      <c r="A70">
        <v>17</v>
      </c>
      <c r="B70">
        <v>-160</v>
      </c>
      <c r="C70">
        <v>-160</v>
      </c>
      <c r="D70">
        <v>-160</v>
      </c>
      <c r="E70">
        <v>-160</v>
      </c>
      <c r="F70">
        <v>-160</v>
      </c>
      <c r="G70">
        <v>-160</v>
      </c>
      <c r="H70">
        <v>-160</v>
      </c>
      <c r="I70">
        <v>-160</v>
      </c>
      <c r="J70">
        <v>-160</v>
      </c>
      <c r="K70">
        <v>-160</v>
      </c>
      <c r="L70">
        <v>-160</v>
      </c>
      <c r="M70">
        <v>-160</v>
      </c>
      <c r="N70">
        <v>-160</v>
      </c>
      <c r="O70">
        <v>-160</v>
      </c>
      <c r="P70">
        <v>-160</v>
      </c>
      <c r="Q70">
        <v>-160</v>
      </c>
      <c r="R70">
        <v>-160</v>
      </c>
      <c r="S70">
        <v>-160</v>
      </c>
      <c r="T70">
        <v>-160</v>
      </c>
      <c r="U70">
        <v>-160</v>
      </c>
      <c r="V70">
        <v>-160</v>
      </c>
      <c r="W70">
        <v>-160</v>
      </c>
      <c r="X70">
        <v>-160</v>
      </c>
      <c r="Y70">
        <v>-160</v>
      </c>
      <c r="Z70">
        <v>-160</v>
      </c>
      <c r="AA70">
        <v>-160</v>
      </c>
      <c r="AB70">
        <v>-160</v>
      </c>
      <c r="AC70">
        <v>-160</v>
      </c>
      <c r="AD70">
        <v>-160</v>
      </c>
      <c r="AE70">
        <v>-160</v>
      </c>
      <c r="AF70">
        <v>-160</v>
      </c>
      <c r="AG70">
        <v>-160</v>
      </c>
    </row>
    <row r="71" spans="1:33" x14ac:dyDescent="0.4">
      <c r="A71">
        <v>18</v>
      </c>
      <c r="B71">
        <v>-160</v>
      </c>
      <c r="C71">
        <v>-160</v>
      </c>
      <c r="D71">
        <v>-160</v>
      </c>
      <c r="E71">
        <v>-160</v>
      </c>
      <c r="F71">
        <v>-160</v>
      </c>
      <c r="G71">
        <v>-160</v>
      </c>
      <c r="H71">
        <v>-160</v>
      </c>
      <c r="I71">
        <v>-160</v>
      </c>
      <c r="J71">
        <v>-160</v>
      </c>
      <c r="K71">
        <v>-160</v>
      </c>
      <c r="L71">
        <v>-160</v>
      </c>
      <c r="M71">
        <v>-160</v>
      </c>
      <c r="N71">
        <v>-160</v>
      </c>
      <c r="O71">
        <v>-160</v>
      </c>
      <c r="P71">
        <v>-160</v>
      </c>
      <c r="Q71">
        <v>-160</v>
      </c>
      <c r="R71">
        <v>-160</v>
      </c>
      <c r="S71">
        <v>-160</v>
      </c>
      <c r="T71">
        <v>-160</v>
      </c>
      <c r="U71">
        <v>-160</v>
      </c>
      <c r="V71">
        <v>-160</v>
      </c>
      <c r="W71">
        <v>-160</v>
      </c>
      <c r="X71">
        <v>-160</v>
      </c>
      <c r="Y71">
        <v>-160</v>
      </c>
      <c r="Z71">
        <v>-160</v>
      </c>
      <c r="AA71">
        <v>-160</v>
      </c>
      <c r="AB71">
        <v>-160</v>
      </c>
      <c r="AC71">
        <v>-160</v>
      </c>
      <c r="AD71">
        <v>-160</v>
      </c>
      <c r="AE71">
        <v>-160</v>
      </c>
      <c r="AF71">
        <v>-160</v>
      </c>
      <c r="AG71">
        <v>-160</v>
      </c>
    </row>
    <row r="72" spans="1:33" x14ac:dyDescent="0.4">
      <c r="A72">
        <v>19</v>
      </c>
      <c r="B72">
        <v>-160</v>
      </c>
      <c r="C72">
        <v>-160</v>
      </c>
      <c r="D72">
        <v>-160</v>
      </c>
      <c r="E72">
        <v>-160</v>
      </c>
      <c r="F72">
        <v>-160</v>
      </c>
      <c r="G72">
        <v>-160</v>
      </c>
      <c r="H72">
        <v>-160</v>
      </c>
      <c r="I72">
        <v>-160</v>
      </c>
      <c r="J72">
        <v>-160</v>
      </c>
      <c r="K72">
        <v>-160</v>
      </c>
      <c r="L72">
        <v>-160</v>
      </c>
      <c r="M72">
        <v>-160</v>
      </c>
      <c r="N72">
        <v>-160</v>
      </c>
      <c r="O72">
        <v>-160</v>
      </c>
      <c r="P72">
        <v>-160</v>
      </c>
      <c r="Q72">
        <v>-160</v>
      </c>
      <c r="R72">
        <v>-160</v>
      </c>
      <c r="S72">
        <v>-160</v>
      </c>
      <c r="T72">
        <v>-160</v>
      </c>
      <c r="U72">
        <v>-160</v>
      </c>
      <c r="V72">
        <v>-160</v>
      </c>
      <c r="W72">
        <v>-160</v>
      </c>
      <c r="X72">
        <v>-160</v>
      </c>
      <c r="Y72">
        <v>-160</v>
      </c>
      <c r="Z72">
        <v>-160</v>
      </c>
      <c r="AA72">
        <v>-160</v>
      </c>
      <c r="AB72">
        <v>-160</v>
      </c>
      <c r="AC72">
        <v>-160</v>
      </c>
      <c r="AD72">
        <v>-160</v>
      </c>
      <c r="AE72">
        <v>-160</v>
      </c>
      <c r="AF72">
        <v>-160</v>
      </c>
      <c r="AG72">
        <v>-160</v>
      </c>
    </row>
    <row r="73" spans="1:33" x14ac:dyDescent="0.4">
      <c r="A73">
        <v>20</v>
      </c>
      <c r="B73">
        <v>-160</v>
      </c>
      <c r="C73">
        <v>-160</v>
      </c>
      <c r="D73">
        <v>-160</v>
      </c>
      <c r="E73">
        <v>-160</v>
      </c>
      <c r="F73">
        <v>-160</v>
      </c>
      <c r="G73">
        <v>-160</v>
      </c>
      <c r="H73">
        <v>-160</v>
      </c>
      <c r="I73">
        <v>-160</v>
      </c>
      <c r="J73">
        <v>-160</v>
      </c>
      <c r="K73">
        <v>-160</v>
      </c>
      <c r="L73">
        <v>-160</v>
      </c>
      <c r="M73">
        <v>-160</v>
      </c>
      <c r="N73">
        <v>-160</v>
      </c>
      <c r="O73">
        <v>-160</v>
      </c>
      <c r="P73">
        <v>-160</v>
      </c>
      <c r="Q73">
        <v>-160</v>
      </c>
      <c r="R73">
        <v>-160</v>
      </c>
      <c r="S73">
        <v>-160</v>
      </c>
      <c r="T73">
        <v>-160</v>
      </c>
      <c r="U73">
        <v>-160</v>
      </c>
      <c r="V73">
        <v>-160</v>
      </c>
      <c r="W73">
        <v>-160</v>
      </c>
      <c r="X73">
        <v>-160</v>
      </c>
      <c r="Y73">
        <v>-160</v>
      </c>
      <c r="Z73">
        <v>-160</v>
      </c>
      <c r="AA73">
        <v>-160</v>
      </c>
      <c r="AB73">
        <v>-160</v>
      </c>
      <c r="AC73">
        <v>-160</v>
      </c>
      <c r="AD73">
        <v>-160</v>
      </c>
      <c r="AE73">
        <v>-160</v>
      </c>
      <c r="AF73">
        <v>-160</v>
      </c>
      <c r="AG73">
        <v>-160</v>
      </c>
    </row>
    <row r="74" spans="1:33" x14ac:dyDescent="0.4">
      <c r="A74" t="s">
        <v>76</v>
      </c>
    </row>
    <row r="75" spans="1:33" x14ac:dyDescent="0.4">
      <c r="A75" t="s">
        <v>77</v>
      </c>
      <c r="B75" t="s">
        <v>78</v>
      </c>
    </row>
    <row r="76" spans="1:33" x14ac:dyDescent="0.4">
      <c r="A76">
        <v>2</v>
      </c>
      <c r="B76">
        <v>16</v>
      </c>
    </row>
    <row r="77" spans="1:33" x14ac:dyDescent="0.4">
      <c r="A77" t="s">
        <v>79</v>
      </c>
      <c r="B77" t="s">
        <v>78</v>
      </c>
    </row>
    <row r="78" spans="1:33" x14ac:dyDescent="0.4">
      <c r="A78">
        <v>10</v>
      </c>
      <c r="B78">
        <v>32</v>
      </c>
    </row>
    <row r="79" spans="1:33" x14ac:dyDescent="0.4">
      <c r="A79" t="s">
        <v>80</v>
      </c>
    </row>
    <row r="80" spans="1:33" x14ac:dyDescent="0.4">
      <c r="A80" t="s">
        <v>81</v>
      </c>
    </row>
    <row r="81" spans="1:6" x14ac:dyDescent="0.4">
      <c r="A81">
        <v>200</v>
      </c>
    </row>
    <row r="82" spans="1:6" x14ac:dyDescent="0.4">
      <c r="A82" t="s">
        <v>82</v>
      </c>
    </row>
    <row r="83" spans="1:6" x14ac:dyDescent="0.4">
      <c r="A83">
        <v>50</v>
      </c>
    </row>
    <row r="84" spans="1:6" x14ac:dyDescent="0.4">
      <c r="A84" t="s">
        <v>83</v>
      </c>
    </row>
    <row r="85" spans="1:6" x14ac:dyDescent="0.4">
      <c r="A85">
        <v>10</v>
      </c>
    </row>
    <row r="86" spans="1:6" x14ac:dyDescent="0.4">
      <c r="A86" t="s">
        <v>84</v>
      </c>
    </row>
    <row r="87" spans="1:6" x14ac:dyDescent="0.4">
      <c r="A87" t="s">
        <v>85</v>
      </c>
    </row>
    <row r="88" spans="1:6" x14ac:dyDescent="0.4">
      <c r="A88">
        <v>1</v>
      </c>
    </row>
    <row r="89" spans="1:6" x14ac:dyDescent="0.4">
      <c r="A89" t="s">
        <v>86</v>
      </c>
    </row>
    <row r="90" spans="1:6" x14ac:dyDescent="0.4">
      <c r="A90" t="s">
        <v>87</v>
      </c>
    </row>
    <row r="91" spans="1:6" x14ac:dyDescent="0.4">
      <c r="A91">
        <v>1</v>
      </c>
    </row>
    <row r="92" spans="1:6" x14ac:dyDescent="0.4">
      <c r="A92" t="s">
        <v>88</v>
      </c>
      <c r="B92" t="s">
        <v>89</v>
      </c>
      <c r="C92" t="s">
        <v>90</v>
      </c>
      <c r="D92" t="s">
        <v>91</v>
      </c>
    </row>
    <row r="93" spans="1:6" x14ac:dyDescent="0.4">
      <c r="A93">
        <v>1</v>
      </c>
      <c r="B93">
        <v>8787.7508300000009</v>
      </c>
      <c r="C93">
        <v>13531.94961</v>
      </c>
      <c r="D93">
        <v>0</v>
      </c>
      <c r="E93" t="s">
        <v>92</v>
      </c>
      <c r="F93" t="s">
        <v>93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in-NSH-N-R01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2021-01-19T00:05:27Z</dcterms:created>
  <dcterms:modified xsi:type="dcterms:W3CDTF">2021-05-01T05:28:23Z</dcterms:modified>
</cp:coreProperties>
</file>