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79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<sst xmlns="http://schemas.openxmlformats.org/spreadsheetml/2006/main" count="66" uniqueCount="30">
  <si>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sin</t>
  </si>
  <si>
    <t>cos</t>
  </si>
  <si>
    <t xml:space="preserve"> </t>
  </si>
  <si>
    <t>(1,1)</t>
  </si>
  <si>
    <t>x</t>
  </si>
  <si>
    <t>y</t>
  </si>
  <si>
    <t>(1,2)</t>
  </si>
  <si>
    <t>(2,1)</t>
  </si>
  <si>
    <t>(2,2)</t>
  </si>
  <si>
    <t>(0,0)</t>
  </si>
  <si>
    <t>①</t>
  </si>
  <si>
    <t>②</t>
  </si>
  <si>
    <t>③</t>
  </si>
  <si>
    <t>④</t>
  </si>
  <si>
    <t>μ(N.m2)</t>
  </si>
  <si>
    <t>S(m2)</t>
  </si>
  <si>
    <t>μ×S</t>
  </si>
  <si>
    <t>density(t/m3)</t>
  </si>
  <si>
    <t>Vs(m/s)</t>
  </si>
  <si>
    <t>MO(Nm)</t>
  </si>
  <si>
    <t>D(m)</t>
  </si>
  <si>
    <t>TW1</t>
  </si>
  <si>
    <t>TW2</t>
  </si>
  <si>
    <t>Rake(deg)</t>
  </si>
  <si>
    <t>Rake(rad)</t>
  </si>
  <si>
    <t>破壊開始時間(秒）</t>
  </si>
  <si>
    <t>(9,3) 震源</t>
  </si>
  <si>
    <t>(1,7)　原点</t>
  </si>
  <si>
    <t>Z座標（ｋｍ）</t>
  </si>
  <si>
    <t>D(m)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</si>
</sst>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E+00"/>
    <numFmt numFmtId="179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179" fontId="0" fillId="4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9">
      <selection activeCell="B40" sqref="B40:C40"/>
    </sheetView>
  </sheetViews>
  <sheetFormatPr defaultColWidth="9.00390625" defaultRowHeight="13.5"/>
  <cols>
    <col min="1" max="1" width="15.75390625" style="0" customWidth="1"/>
    <col min="2" max="2" width="8.625" style="0" customWidth="1"/>
    <col min="4" max="4" width="9.875" style="0" customWidth="1"/>
    <col min="5" max="5" width="11.625" style="0" bestFit="1" customWidth="1"/>
    <col min="7" max="7" width="12.75390625" style="0" bestFit="1" customWidth="1"/>
    <col min="10" max="10" width="9.875" style="0" bestFit="1" customWidth="1"/>
    <col min="11" max="11" width="7.25390625" style="0" customWidth="1"/>
    <col min="12" max="12" width="9.875" style="0" bestFit="1" customWidth="1"/>
  </cols>
  <sheetData>
    <row r="1" spans="1:10" ht="13.5">
      <c r="A1">
        <v>16</v>
      </c>
      <c r="B1">
        <f>A1*PI()/180</f>
        <v>0.2792526803190927</v>
      </c>
      <c r="E1">
        <v>24</v>
      </c>
      <c r="F1">
        <f>E1*PI()/180</f>
        <v>0.41887902047863906</v>
      </c>
      <c r="H1" s="2" t="s">
        <v>2</v>
      </c>
      <c r="I1" t="s">
        <v>4</v>
      </c>
      <c r="J1" t="s">
        <v>5</v>
      </c>
    </row>
    <row r="2" spans="1:10" ht="13.5">
      <c r="A2" t="s">
        <v>0</v>
      </c>
      <c r="B2" t="s">
        <v>1</v>
      </c>
      <c r="E2" t="s">
        <v>0</v>
      </c>
      <c r="F2" t="s">
        <v>1</v>
      </c>
      <c r="H2" t="s">
        <v>3</v>
      </c>
      <c r="I2" s="3">
        <v>71.576</v>
      </c>
      <c r="J2" s="3">
        <v>129.328</v>
      </c>
    </row>
    <row r="3" spans="1:10" ht="13.5">
      <c r="A3">
        <f>SIN(B1)</f>
        <v>0.27563735581699916</v>
      </c>
      <c r="B3">
        <f>COS(B1)</f>
        <v>0.9612616959383189</v>
      </c>
      <c r="E3">
        <f>SIN(F1)</f>
        <v>0.40673664307580015</v>
      </c>
      <c r="F3">
        <f>COS(F1)</f>
        <v>0.9135454576426009</v>
      </c>
      <c r="I3">
        <f>E7</f>
        <v>5.287576359985402</v>
      </c>
      <c r="J3">
        <f>-F7</f>
        <v>-11.876090949353811</v>
      </c>
    </row>
    <row r="4" spans="1:6" ht="13.5">
      <c r="A4">
        <f>A3*10</f>
        <v>2.7563735581699915</v>
      </c>
      <c r="B4">
        <f>B3*10</f>
        <v>9.612616959383189</v>
      </c>
      <c r="C4">
        <v>3.76</v>
      </c>
      <c r="D4">
        <v>9.612616959383189</v>
      </c>
      <c r="E4">
        <f>E3*$D$4</f>
        <v>3.9098035532330235</v>
      </c>
      <c r="F4">
        <f>F3*$D$4</f>
        <v>8.781562559302742</v>
      </c>
    </row>
    <row r="5" spans="1:10" ht="13.5">
      <c r="A5" s="1">
        <f>A4/2</f>
        <v>1.3781867790849958</v>
      </c>
      <c r="B5">
        <f>B4/2</f>
        <v>4.8063084796915945</v>
      </c>
      <c r="C5">
        <f>C4+A5</f>
        <v>5.138186779084996</v>
      </c>
      <c r="H5" t="s">
        <v>6</v>
      </c>
      <c r="I5">
        <f>I2+I3</f>
        <v>76.8635763599854</v>
      </c>
      <c r="J5">
        <f>J2+J3</f>
        <v>117.4519090506462</v>
      </c>
    </row>
    <row r="6" spans="2:10" ht="13.5">
      <c r="B6">
        <f>B4*2</f>
        <v>19.225233918766378</v>
      </c>
      <c r="C6">
        <f>C5+A4</f>
        <v>7.894560337254987</v>
      </c>
      <c r="I6" s="3">
        <v>76.864</v>
      </c>
      <c r="J6" s="3">
        <v>117.452</v>
      </c>
    </row>
    <row r="7" spans="1:6" ht="13.5">
      <c r="A7">
        <f>70*A3</f>
        <v>19.294614907189942</v>
      </c>
      <c r="B7">
        <f>70*B3</f>
        <v>67.28831871568232</v>
      </c>
      <c r="D7">
        <v>13</v>
      </c>
      <c r="E7">
        <f>E3*13</f>
        <v>5.287576359985402</v>
      </c>
      <c r="F7">
        <f>F3*13</f>
        <v>11.876090949353811</v>
      </c>
    </row>
    <row r="8" spans="9:10" ht="13.5">
      <c r="I8">
        <f>F4</f>
        <v>8.781562559302742</v>
      </c>
      <c r="J8">
        <f>E4</f>
        <v>3.9098035532330235</v>
      </c>
    </row>
    <row r="9" spans="8:10" ht="13.5">
      <c r="H9" t="s">
        <v>7</v>
      </c>
      <c r="I9">
        <f>I2+I8</f>
        <v>80.35756255930274</v>
      </c>
      <c r="J9">
        <f>J2+J8</f>
        <v>133.23780355323302</v>
      </c>
    </row>
    <row r="10" spans="1:10" ht="13.5">
      <c r="A10" s="5">
        <v>131.44</v>
      </c>
      <c r="B10" s="5">
        <v>42.139</v>
      </c>
      <c r="C10" s="5">
        <v>10.651</v>
      </c>
      <c r="D10" s="6" t="s">
        <v>10</v>
      </c>
      <c r="E10" s="6">
        <v>64.54143054035592</v>
      </c>
      <c r="F10" s="6">
        <v>133.3111436980604</v>
      </c>
      <c r="G10" s="6">
        <f>3760/1000</f>
        <v>3.76</v>
      </c>
      <c r="I10" s="3">
        <v>80.358</v>
      </c>
      <c r="J10" s="3">
        <v>133.238</v>
      </c>
    </row>
    <row r="11" spans="1:7" ht="13.5">
      <c r="A11">
        <f>A10*1000</f>
        <v>131440</v>
      </c>
      <c r="B11">
        <f>B10*1000</f>
        <v>42139</v>
      </c>
      <c r="C11">
        <f>C10*1000</f>
        <v>10651</v>
      </c>
      <c r="D11" s="7">
        <f>D7*10</f>
        <v>130</v>
      </c>
      <c r="E11" s="7">
        <f>E7*10</f>
        <v>52.87576359985402</v>
      </c>
      <c r="F11" s="7">
        <f>F7*10</f>
        <v>118.76090949353811</v>
      </c>
      <c r="G11" s="7"/>
    </row>
    <row r="12" spans="4:10" ht="13.5">
      <c r="D12" s="6" t="s">
        <v>11</v>
      </c>
      <c r="E12" s="6">
        <f>E10+E11</f>
        <v>117.41719414020994</v>
      </c>
      <c r="F12" s="6">
        <f>F10-F11</f>
        <v>14.550234204522283</v>
      </c>
      <c r="G12" s="6">
        <f>G10</f>
        <v>3.76</v>
      </c>
      <c r="I12">
        <f>I3</f>
        <v>5.287576359985402</v>
      </c>
      <c r="J12">
        <f>J3</f>
        <v>-11.876090949353811</v>
      </c>
    </row>
    <row r="13" spans="4:10" ht="13.5">
      <c r="D13" s="7">
        <f>B4*7</f>
        <v>67.28831871568232</v>
      </c>
      <c r="E13" s="7">
        <f>D13*F3</f>
        <v>61.470937915119194</v>
      </c>
      <c r="F13" s="7">
        <f>D13*E3</f>
        <v>27.368624872631163</v>
      </c>
      <c r="G13" s="7"/>
      <c r="I13">
        <f>I8</f>
        <v>8.781562559302742</v>
      </c>
      <c r="J13">
        <f>J8</f>
        <v>3.9098035532330235</v>
      </c>
    </row>
    <row r="14" spans="4:10" ht="13.5">
      <c r="D14" s="6" t="s">
        <v>12</v>
      </c>
      <c r="E14" s="6">
        <f>E10+E13</f>
        <v>126.01236845547511</v>
      </c>
      <c r="F14" s="6">
        <f>F10+F13</f>
        <v>160.67976857069155</v>
      </c>
      <c r="G14" s="6">
        <f>G12+A7</f>
        <v>23.054614907189944</v>
      </c>
      <c r="I14" s="1">
        <f>I12+I13</f>
        <v>14.069138919288143</v>
      </c>
      <c r="J14" s="1">
        <f>J12+J13</f>
        <v>-7.966287396120787</v>
      </c>
    </row>
    <row r="15" spans="4:10" ht="13.5">
      <c r="D15" s="6" t="s">
        <v>13</v>
      </c>
      <c r="E15" s="6">
        <f>E11+E14</f>
        <v>178.88813205532912</v>
      </c>
      <c r="F15" s="6">
        <f>F14-F11</f>
        <v>41.91885907715344</v>
      </c>
      <c r="G15" s="6">
        <f>G14</f>
        <v>23.054614907189944</v>
      </c>
      <c r="H15" t="s">
        <v>8</v>
      </c>
      <c r="I15">
        <f>I2+I14</f>
        <v>85.64513891928814</v>
      </c>
      <c r="J15">
        <f>J2+J14</f>
        <v>121.36171260387921</v>
      </c>
    </row>
    <row r="16" spans="9:10" ht="13.5">
      <c r="I16" s="3">
        <v>85.646</v>
      </c>
      <c r="J16" s="3">
        <v>121.362</v>
      </c>
    </row>
    <row r="17" spans="1:7" ht="13.5">
      <c r="A17">
        <v>131440</v>
      </c>
      <c r="B17">
        <v>42139</v>
      </c>
      <c r="C17">
        <v>10651</v>
      </c>
      <c r="D17" s="6" t="s">
        <v>12</v>
      </c>
      <c r="E17" s="11">
        <f>E14*1000</f>
        <v>126012.36845547511</v>
      </c>
      <c r="F17" s="11">
        <f>F14*1000</f>
        <v>160679.76857069155</v>
      </c>
      <c r="G17" s="11">
        <f>G14*1000</f>
        <v>23054.61490718994</v>
      </c>
    </row>
    <row r="18" spans="1:10" ht="13.5">
      <c r="A18" s="7">
        <f>A17/1000</f>
        <v>131.44</v>
      </c>
      <c r="B18" s="7">
        <f>B17/1000</f>
        <v>42.139</v>
      </c>
      <c r="C18" s="7">
        <f>C17/1000</f>
        <v>10.651</v>
      </c>
      <c r="I18">
        <f>I14/2</f>
        <v>7.0345694596440715</v>
      </c>
      <c r="J18">
        <f>J14/2</f>
        <v>-3.9831436980603936</v>
      </c>
    </row>
    <row r="19" spans="8:10" ht="13.5">
      <c r="H19" t="s">
        <v>9</v>
      </c>
      <c r="I19" s="4">
        <f>I2-I18</f>
        <v>64.54143054035592</v>
      </c>
      <c r="J19" s="4">
        <f>J2-J18</f>
        <v>133.3111436980604</v>
      </c>
    </row>
    <row r="20" spans="9:10" ht="13.5">
      <c r="I20">
        <f>I19*1000</f>
        <v>64541.43054035592</v>
      </c>
      <c r="J20">
        <f>J19*1000</f>
        <v>133311.1436980604</v>
      </c>
    </row>
    <row r="23" spans="1:12" ht="13.5">
      <c r="A23" t="s">
        <v>14</v>
      </c>
      <c r="B23">
        <f>3*10^10</f>
        <v>30000000000</v>
      </c>
      <c r="D23" t="s">
        <v>15</v>
      </c>
      <c r="E23">
        <f>13000*10000</f>
        <v>130000000</v>
      </c>
      <c r="G23" t="s">
        <v>16</v>
      </c>
      <c r="H23">
        <f>B23*E23</f>
        <v>3.9E+18</v>
      </c>
      <c r="I23" t="s">
        <v>19</v>
      </c>
      <c r="J23" s="10">
        <v>77220000000000000</v>
      </c>
      <c r="K23" t="s">
        <v>20</v>
      </c>
      <c r="L23" s="7">
        <f>J23/H23</f>
        <v>0.0198</v>
      </c>
    </row>
    <row r="24" spans="1:2" ht="13.5">
      <c r="A24" s="1" t="s">
        <v>17</v>
      </c>
      <c r="B24" s="9">
        <v>2.7</v>
      </c>
    </row>
    <row r="25" spans="1:2" ht="13.5">
      <c r="A25" s="1" t="s">
        <v>18</v>
      </c>
      <c r="B25" s="9">
        <v>3530</v>
      </c>
    </row>
    <row r="26" spans="1:12" ht="13.5">
      <c r="A26" s="1" t="s">
        <v>14</v>
      </c>
      <c r="B26" s="1">
        <f>B24*1000*B25^2</f>
        <v>33644430000</v>
      </c>
      <c r="D26" t="s">
        <v>15</v>
      </c>
      <c r="E26">
        <f>13000*10000</f>
        <v>130000000</v>
      </c>
      <c r="G26" t="s">
        <v>16</v>
      </c>
      <c r="H26">
        <f>B26*E26</f>
        <v>4.3737759E+18</v>
      </c>
      <c r="I26" t="s">
        <v>19</v>
      </c>
      <c r="J26" s="10">
        <v>77220000000000000</v>
      </c>
      <c r="K26" t="s">
        <v>20</v>
      </c>
      <c r="L26" s="7">
        <f>J26/H26</f>
        <v>0.017655225545506345</v>
      </c>
    </row>
    <row r="27" spans="1:2" ht="13.5">
      <c r="A27" t="s">
        <v>17</v>
      </c>
      <c r="B27" s="8">
        <v>2.65</v>
      </c>
    </row>
    <row r="28" spans="1:2" ht="13.5">
      <c r="A28" t="s">
        <v>18</v>
      </c>
      <c r="B28" s="8">
        <v>3200</v>
      </c>
    </row>
    <row r="29" spans="1:12" ht="13.5">
      <c r="A29" t="s">
        <v>14</v>
      </c>
      <c r="B29">
        <f>B27*1000*B28^2</f>
        <v>27136000000</v>
      </c>
      <c r="D29" t="s">
        <v>15</v>
      </c>
      <c r="E29">
        <f>13000*10000</f>
        <v>130000000</v>
      </c>
      <c r="G29" t="s">
        <v>16</v>
      </c>
      <c r="H29">
        <f>B29*E29</f>
        <v>3.52768E+18</v>
      </c>
      <c r="I29" t="s">
        <v>19</v>
      </c>
      <c r="J29" s="10">
        <v>77220000000000000</v>
      </c>
      <c r="K29" t="s">
        <v>20</v>
      </c>
      <c r="L29" s="7">
        <f>J29/H29</f>
        <v>0.021889740566037735</v>
      </c>
    </row>
    <row r="31" spans="1:5" ht="13.5">
      <c r="A31" t="s">
        <v>27</v>
      </c>
      <c r="B31" t="s">
        <v>21</v>
      </c>
      <c r="C31" t="s">
        <v>22</v>
      </c>
      <c r="D31" t="s">
        <v>28</v>
      </c>
      <c r="E31" s="3">
        <v>21.676</v>
      </c>
    </row>
    <row r="32" spans="1:7" ht="13.5">
      <c r="A32" t="s">
        <v>19</v>
      </c>
      <c r="B32">
        <v>2.0777046397406922E+17</v>
      </c>
      <c r="C32">
        <v>1.7982425920881754E+17</v>
      </c>
      <c r="D32" t="s">
        <v>17</v>
      </c>
      <c r="E32" s="8">
        <v>2.8</v>
      </c>
      <c r="F32" t="s">
        <v>15</v>
      </c>
      <c r="G32">
        <f>13000*10000</f>
        <v>130000000</v>
      </c>
    </row>
    <row r="33" spans="1:7" ht="13.5">
      <c r="A33" t="s">
        <v>29</v>
      </c>
      <c r="B33">
        <f>B32/$G$33</f>
        <v>0.0367696911767077</v>
      </c>
      <c r="C33">
        <f>C32/$G$33</f>
        <v>0.03182397705004729</v>
      </c>
      <c r="D33" t="s">
        <v>18</v>
      </c>
      <c r="E33" s="8">
        <v>3940</v>
      </c>
      <c r="F33" t="s">
        <v>16</v>
      </c>
      <c r="G33">
        <f>E34*G32</f>
        <v>5.6505904E+18</v>
      </c>
    </row>
    <row r="34" spans="1:6" ht="13.5">
      <c r="A34" t="s">
        <v>23</v>
      </c>
      <c r="B34" s="12">
        <v>136.90155184323157</v>
      </c>
      <c r="C34" s="12">
        <v>139.57392125990089</v>
      </c>
      <c r="D34" t="s">
        <v>14</v>
      </c>
      <c r="E34">
        <f>E32*1000*E33^2</f>
        <v>43466080000</v>
      </c>
      <c r="F34" t="s">
        <v>2</v>
      </c>
    </row>
    <row r="35" spans="1:3" ht="13.5">
      <c r="A35" t="s">
        <v>24</v>
      </c>
      <c r="B35">
        <f>B34*PI()/180</f>
        <v>2.389382830754103</v>
      </c>
      <c r="C35">
        <f>C34*PI()/180</f>
        <v>2.4360244759045826</v>
      </c>
    </row>
    <row r="36" spans="1:2" ht="13.5">
      <c r="A36" t="s">
        <v>25</v>
      </c>
      <c r="B36" s="3">
        <v>37.1424</v>
      </c>
    </row>
    <row r="38" spans="1:5" ht="13.5">
      <c r="A38" t="s">
        <v>26</v>
      </c>
      <c r="B38" t="s">
        <v>21</v>
      </c>
      <c r="C38" t="s">
        <v>22</v>
      </c>
      <c r="D38" t="s">
        <v>28</v>
      </c>
      <c r="E38" s="5">
        <v>10.651</v>
      </c>
    </row>
    <row r="39" spans="1:7" ht="13.5">
      <c r="A39" t="s">
        <v>19</v>
      </c>
      <c r="B39" s="13">
        <v>1.5649658637171612E+18</v>
      </c>
      <c r="C39" s="13">
        <v>3.111274443198478E+18</v>
      </c>
      <c r="D39" t="s">
        <v>17</v>
      </c>
      <c r="E39" s="9">
        <v>2.7</v>
      </c>
      <c r="F39" t="s">
        <v>15</v>
      </c>
      <c r="G39">
        <f>13000*10000</f>
        <v>130000000</v>
      </c>
    </row>
    <row r="40" spans="1:7" ht="13.5">
      <c r="A40" t="s">
        <v>29</v>
      </c>
      <c r="B40">
        <f>B39/$G$40</f>
        <v>0.35780659537612824</v>
      </c>
      <c r="C40">
        <f>C39/$G$40</f>
        <v>0.7113474751183475</v>
      </c>
      <c r="D40" t="s">
        <v>18</v>
      </c>
      <c r="E40" s="9">
        <v>3530</v>
      </c>
      <c r="F40" t="s">
        <v>16</v>
      </c>
      <c r="G40">
        <f>E41*G39</f>
        <v>4.3737759E+18</v>
      </c>
    </row>
    <row r="41" spans="1:6" ht="13.5">
      <c r="A41" t="s">
        <v>23</v>
      </c>
      <c r="B41" s="14">
        <v>176.4423696516008</v>
      </c>
      <c r="C41" s="14">
        <v>179.2817753741043</v>
      </c>
      <c r="D41" t="s">
        <v>14</v>
      </c>
      <c r="E41" s="1">
        <f>E39*1000*E40^2</f>
        <v>33644430000</v>
      </c>
      <c r="F41" t="s">
        <v>2</v>
      </c>
    </row>
    <row r="42" spans="1:3" ht="13.5">
      <c r="A42" t="s">
        <v>24</v>
      </c>
      <c r="B42">
        <f>B41*PI()/180</f>
        <v>3.0795002904413544</v>
      </c>
      <c r="C42">
        <f>C41*PI()/180</f>
        <v>3.129057269099009</v>
      </c>
    </row>
    <row r="43" spans="1:2" ht="13.5">
      <c r="A43" t="s">
        <v>25</v>
      </c>
      <c r="B43" s="3">
        <v>37.1424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Y.Hisada</cp:lastModifiedBy>
  <dcterms:created xsi:type="dcterms:W3CDTF">2011-08-17T10:09:08Z</dcterms:created>
  <dcterms:modified xsi:type="dcterms:W3CDTF">2011-08-17T13:25:54Z</dcterms:modified>
  <cp:category/>
  <cp:version/>
  <cp:contentType/>
  <cp:contentStatus/>
</cp:coreProperties>
</file>