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shirasaki\Desktop\NR解析検証\白崎モデル\荷重0\"/>
    </mc:Choice>
  </mc:AlternateContent>
  <bookViews>
    <workbookView xWindow="360" yWindow="90" windowWidth="20730" windowHeight="11760" activeTab="1"/>
  </bookViews>
  <sheets>
    <sheet name="N解析_EW" sheetId="2" r:id="rId1"/>
    <sheet name="N解析_EW-トラス" sheetId="4" r:id="rId2"/>
    <sheet name="EW_層_S-Q" sheetId="6" r:id="rId3"/>
    <sheet name="θ" sheetId="5" r:id="rId4"/>
    <sheet name="ブレース特性" sheetId="7" r:id="rId5"/>
  </sheets>
  <definedNames>
    <definedName name="_xlnm.Print_Area" localSheetId="0">N解析_EW!$A$1:$BX$173</definedName>
  </definedNames>
  <calcPr calcId="152511"/>
</workbook>
</file>

<file path=xl/calcChain.xml><?xml version="1.0" encoding="utf-8"?>
<calcChain xmlns="http://schemas.openxmlformats.org/spreadsheetml/2006/main">
  <c r="AI186" i="2" l="1"/>
  <c r="AF142" i="2" l="1"/>
  <c r="BD75" i="2" l="1"/>
  <c r="BD76" i="2"/>
  <c r="BD77" i="2"/>
  <c r="BD78" i="2"/>
  <c r="BD79" i="2"/>
  <c r="BD80" i="2"/>
  <c r="BD81" i="2"/>
  <c r="BD82" i="2"/>
  <c r="BD83" i="2"/>
  <c r="BD84" i="2"/>
  <c r="BD85" i="2"/>
  <c r="BD86" i="2"/>
  <c r="BD87" i="2"/>
  <c r="BD88" i="2"/>
  <c r="BD89" i="2"/>
  <c r="BD90" i="2"/>
  <c r="BD91" i="2"/>
  <c r="BD92" i="2"/>
  <c r="BD93" i="2"/>
  <c r="BD94" i="2"/>
  <c r="BD95" i="2"/>
  <c r="BD96" i="2"/>
  <c r="BD97" i="2"/>
  <c r="BD98" i="2"/>
  <c r="BD99" i="2"/>
  <c r="BD100" i="2"/>
  <c r="BD101" i="2"/>
  <c r="BD102" i="2"/>
  <c r="BD103" i="2"/>
  <c r="BD74" i="2"/>
  <c r="T66" i="2" l="1"/>
  <c r="AV31" i="2" s="1"/>
  <c r="R66" i="2"/>
  <c r="AT31" i="2" s="1"/>
  <c r="T65" i="2"/>
  <c r="AV30" i="2" s="1"/>
  <c r="R65" i="2"/>
  <c r="AT30" i="2" s="1"/>
  <c r="T64" i="2"/>
  <c r="AV29" i="2" s="1"/>
  <c r="R64" i="2"/>
  <c r="AT29" i="2" s="1"/>
  <c r="T63" i="2"/>
  <c r="AV28" i="2" s="1"/>
  <c r="R63" i="2"/>
  <c r="AT28" i="2" s="1"/>
  <c r="T62" i="2"/>
  <c r="AV27" i="2" s="1"/>
  <c r="R62" i="2"/>
  <c r="AT27" i="2" s="1"/>
  <c r="T61" i="2"/>
  <c r="AV26" i="2" s="1"/>
  <c r="R61" i="2"/>
  <c r="AT26" i="2" s="1"/>
  <c r="T60" i="2"/>
  <c r="AV25" i="2" s="1"/>
  <c r="R60" i="2"/>
  <c r="AT25" i="2" s="1"/>
  <c r="T59" i="2"/>
  <c r="AV24" i="2" s="1"/>
  <c r="R59" i="2"/>
  <c r="AT24" i="2" s="1"/>
  <c r="T58" i="2"/>
  <c r="AV23" i="2" s="1"/>
  <c r="R58" i="2"/>
  <c r="AT23" i="2" s="1"/>
  <c r="T57" i="2"/>
  <c r="AV22" i="2" s="1"/>
  <c r="R57" i="2"/>
  <c r="AT22" i="2" s="1"/>
  <c r="T56" i="2"/>
  <c r="AV21" i="2" s="1"/>
  <c r="R56" i="2"/>
  <c r="AT21" i="2" s="1"/>
  <c r="T55" i="2"/>
  <c r="AV20" i="2" s="1"/>
  <c r="R55" i="2"/>
  <c r="AT20" i="2" s="1"/>
  <c r="T54" i="2"/>
  <c r="AV19" i="2" s="1"/>
  <c r="R54" i="2"/>
  <c r="AT19" i="2" s="1"/>
  <c r="T53" i="2"/>
  <c r="AV18" i="2" s="1"/>
  <c r="R53" i="2"/>
  <c r="AT18" i="2" s="1"/>
  <c r="T52" i="2"/>
  <c r="AV17" i="2" s="1"/>
  <c r="R52" i="2"/>
  <c r="AT17" i="2" s="1"/>
  <c r="T51" i="2"/>
  <c r="AV16" i="2" s="1"/>
  <c r="R51" i="2"/>
  <c r="AT16" i="2" s="1"/>
  <c r="T50" i="2"/>
  <c r="AV15" i="2" s="1"/>
  <c r="R50" i="2"/>
  <c r="AT15" i="2" s="1"/>
  <c r="T49" i="2"/>
  <c r="AV14" i="2" s="1"/>
  <c r="R49" i="2"/>
  <c r="AT14" i="2" s="1"/>
  <c r="T48" i="2"/>
  <c r="AV13" i="2" s="1"/>
  <c r="R48" i="2"/>
  <c r="AT13" i="2" s="1"/>
  <c r="T47" i="2"/>
  <c r="AV12" i="2" s="1"/>
  <c r="R47" i="2"/>
  <c r="AT12" i="2" s="1"/>
  <c r="T46" i="2"/>
  <c r="AV11" i="2" s="1"/>
  <c r="R46" i="2"/>
  <c r="AT11" i="2" s="1"/>
  <c r="T45" i="2"/>
  <c r="AV10" i="2" s="1"/>
  <c r="R45" i="2"/>
  <c r="AT10" i="2" s="1"/>
  <c r="T44" i="2"/>
  <c r="AV9" i="2" s="1"/>
  <c r="R44" i="2"/>
  <c r="AT9" i="2" s="1"/>
  <c r="T43" i="2"/>
  <c r="AV8" i="2" s="1"/>
  <c r="R43" i="2"/>
  <c r="AT8" i="2" s="1"/>
  <c r="T42" i="2"/>
  <c r="AV7" i="2" s="1"/>
  <c r="R42" i="2"/>
  <c r="AT7" i="2" s="1"/>
  <c r="T41" i="2"/>
  <c r="AV6" i="2" s="1"/>
  <c r="R41" i="2"/>
  <c r="AT6" i="2" s="1"/>
  <c r="T40" i="2"/>
  <c r="AV5" i="2" s="1"/>
  <c r="R40" i="2"/>
  <c r="AT5" i="2" s="1"/>
  <c r="F40" i="2"/>
  <c r="AH5" i="2" s="1"/>
  <c r="F41" i="2"/>
  <c r="AH6" i="2" s="1"/>
  <c r="F42" i="2"/>
  <c r="AH7" i="2" s="1"/>
  <c r="F43" i="2"/>
  <c r="AH8" i="2" s="1"/>
  <c r="F44" i="2"/>
  <c r="AH9" i="2" s="1"/>
  <c r="F45" i="2"/>
  <c r="AH10" i="2" s="1"/>
  <c r="F46" i="2"/>
  <c r="AH11" i="2" s="1"/>
  <c r="F47" i="2"/>
  <c r="AH12" i="2" s="1"/>
  <c r="F48" i="2"/>
  <c r="AH13" i="2" s="1"/>
  <c r="F49" i="2"/>
  <c r="AH14" i="2" s="1"/>
  <c r="F50" i="2"/>
  <c r="AH15" i="2" s="1"/>
  <c r="F51" i="2"/>
  <c r="AH16" i="2" s="1"/>
  <c r="F52" i="2"/>
  <c r="AH17" i="2" s="1"/>
  <c r="F53" i="2"/>
  <c r="AH18" i="2" s="1"/>
  <c r="F54" i="2"/>
  <c r="AH19" i="2" s="1"/>
  <c r="F55" i="2"/>
  <c r="AH20" i="2" s="1"/>
  <c r="F56" i="2"/>
  <c r="AH21" i="2" s="1"/>
  <c r="F57" i="2"/>
  <c r="AH22" i="2" s="1"/>
  <c r="F58" i="2"/>
  <c r="AH23" i="2" s="1"/>
  <c r="F59" i="2"/>
  <c r="AH24" i="2" s="1"/>
  <c r="F60" i="2"/>
  <c r="AH25" i="2" s="1"/>
  <c r="F61" i="2"/>
  <c r="AH26" i="2" s="1"/>
  <c r="F62" i="2"/>
  <c r="AH27" i="2" s="1"/>
  <c r="F63" i="2"/>
  <c r="AH28" i="2" s="1"/>
  <c r="F64" i="2"/>
  <c r="AH29" i="2" s="1"/>
  <c r="F65" i="2"/>
  <c r="AH30" i="2" s="1"/>
  <c r="H40" i="2"/>
  <c r="AJ5" i="2" s="1"/>
  <c r="H41" i="2"/>
  <c r="AJ6" i="2" s="1"/>
  <c r="H42" i="2"/>
  <c r="AJ7" i="2" s="1"/>
  <c r="H43" i="2"/>
  <c r="AJ8" i="2" s="1"/>
  <c r="H44" i="2"/>
  <c r="AJ9" i="2" s="1"/>
  <c r="H45" i="2"/>
  <c r="AJ10" i="2" s="1"/>
  <c r="H46" i="2"/>
  <c r="AJ11" i="2" s="1"/>
  <c r="H47" i="2"/>
  <c r="AJ12" i="2" s="1"/>
  <c r="H48" i="2"/>
  <c r="AJ13" i="2" s="1"/>
  <c r="H49" i="2"/>
  <c r="AJ14" i="2" s="1"/>
  <c r="H50" i="2"/>
  <c r="AJ15" i="2" s="1"/>
  <c r="H51" i="2"/>
  <c r="AJ16" i="2" s="1"/>
  <c r="H52" i="2"/>
  <c r="AJ17" i="2" s="1"/>
  <c r="H53" i="2"/>
  <c r="AJ18" i="2" s="1"/>
  <c r="H54" i="2"/>
  <c r="AJ19" i="2" s="1"/>
  <c r="H55" i="2"/>
  <c r="AJ20" i="2" s="1"/>
  <c r="H56" i="2"/>
  <c r="AJ21" i="2" s="1"/>
  <c r="H57" i="2"/>
  <c r="AJ22" i="2" s="1"/>
  <c r="H58" i="2"/>
  <c r="AJ23" i="2" s="1"/>
  <c r="H59" i="2"/>
  <c r="AJ24" i="2" s="1"/>
  <c r="H60" i="2"/>
  <c r="AJ25" i="2" s="1"/>
  <c r="H61" i="2"/>
  <c r="AJ26" i="2" s="1"/>
  <c r="H62" i="2"/>
  <c r="AJ27" i="2" s="1"/>
  <c r="H63" i="2"/>
  <c r="AJ28" i="2" s="1"/>
  <c r="H64" i="2"/>
  <c r="AJ29" i="2" s="1"/>
  <c r="H65" i="2"/>
  <c r="AJ30" i="2" s="1"/>
  <c r="T39" i="2"/>
  <c r="AV4" i="2" s="1"/>
  <c r="R39" i="2"/>
  <c r="AT4" i="2" s="1"/>
  <c r="H39" i="2"/>
  <c r="AJ4" i="2" s="1"/>
  <c r="F39" i="2"/>
  <c r="AH4" i="2" s="1"/>
  <c r="J34" i="6" l="1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6" i="6"/>
  <c r="H7" i="6"/>
  <c r="H5" i="6"/>
  <c r="BA179" i="2" l="1"/>
  <c r="AZ179" i="2"/>
  <c r="AY179" i="2"/>
  <c r="AX179" i="2"/>
  <c r="AW179" i="2"/>
  <c r="AV179" i="2"/>
  <c r="AU179" i="2"/>
  <c r="AT179" i="2"/>
  <c r="AS179" i="2"/>
  <c r="AR179" i="2"/>
  <c r="AQ179" i="2"/>
  <c r="AP179" i="2"/>
  <c r="AE179" i="2"/>
  <c r="AF179" i="2"/>
  <c r="AG179" i="2"/>
  <c r="AH179" i="2"/>
  <c r="AI179" i="2"/>
  <c r="AJ179" i="2"/>
  <c r="AK179" i="2"/>
  <c r="AL179" i="2"/>
  <c r="AM179" i="2"/>
  <c r="AN179" i="2"/>
  <c r="AO179" i="2"/>
  <c r="AD179" i="2"/>
  <c r="A368" i="4" l="1"/>
  <c r="A369" i="4"/>
  <c r="A370" i="4"/>
  <c r="A371" i="4"/>
  <c r="A372" i="4"/>
  <c r="A373" i="4"/>
  <c r="A374" i="4"/>
  <c r="A375" i="4"/>
  <c r="A37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C4" i="5" l="1"/>
  <c r="D4" i="5" s="1"/>
  <c r="C5" i="5"/>
  <c r="C6" i="5"/>
  <c r="C7" i="5"/>
  <c r="D7" i="5" s="1"/>
  <c r="C8" i="5"/>
  <c r="D8" i="5" s="1"/>
  <c r="C9" i="5"/>
  <c r="D9" i="5" s="1"/>
  <c r="C10" i="5"/>
  <c r="D10" i="5" s="1"/>
  <c r="C11" i="5"/>
  <c r="D11" i="5" s="1"/>
  <c r="C12" i="5"/>
  <c r="D12" i="5" s="1"/>
  <c r="C13" i="5"/>
  <c r="D13" i="5" s="1"/>
  <c r="C14" i="5"/>
  <c r="D14" i="5" s="1"/>
  <c r="C15" i="5"/>
  <c r="D15" i="5" s="1"/>
  <c r="C16" i="5"/>
  <c r="D16" i="5" s="1"/>
  <c r="C17" i="5"/>
  <c r="D17" i="5" s="1"/>
  <c r="C18" i="5"/>
  <c r="D18" i="5" s="1"/>
  <c r="C19" i="5"/>
  <c r="D19" i="5" s="1"/>
  <c r="C20" i="5"/>
  <c r="D20" i="5" s="1"/>
  <c r="C21" i="5"/>
  <c r="C22" i="5"/>
  <c r="D22" i="5" s="1"/>
  <c r="C23" i="5"/>
  <c r="D23" i="5" s="1"/>
  <c r="C24" i="5"/>
  <c r="D24" i="5" s="1"/>
  <c r="C25" i="5"/>
  <c r="D25" i="5" s="1"/>
  <c r="C26" i="5"/>
  <c r="D26" i="5" s="1"/>
  <c r="C27" i="5"/>
  <c r="D27" i="5" s="1"/>
  <c r="C28" i="5"/>
  <c r="D28" i="5" s="1"/>
  <c r="C29" i="5"/>
  <c r="C30" i="5"/>
  <c r="C31" i="5"/>
  <c r="D31" i="5" s="1"/>
  <c r="C32" i="5"/>
  <c r="D32" i="5" s="1"/>
  <c r="C3" i="5"/>
  <c r="D5" i="5"/>
  <c r="D6" i="5"/>
  <c r="D21" i="5"/>
  <c r="D29" i="5"/>
  <c r="D30" i="5"/>
  <c r="D3" i="5"/>
  <c r="A14" i="4"/>
  <c r="A13" i="4"/>
  <c r="A12" i="4"/>
  <c r="A11" i="4"/>
  <c r="A10" i="4"/>
  <c r="A9" i="4"/>
  <c r="AJ66" i="2" l="1"/>
  <c r="AH68" i="2"/>
  <c r="AV68" i="2"/>
  <c r="AH67" i="2"/>
  <c r="AT68" i="2"/>
  <c r="AV67" i="2"/>
  <c r="AH66" i="2"/>
  <c r="AJ67" i="2"/>
  <c r="AT67" i="2"/>
  <c r="AJ68" i="2"/>
  <c r="AT66" i="2"/>
  <c r="AV66" i="2"/>
  <c r="AJ40" i="2"/>
  <c r="AJ75" i="2" s="1"/>
  <c r="AJ110" i="2" s="1"/>
  <c r="AJ44" i="2"/>
  <c r="AJ79" i="2" s="1"/>
  <c r="AJ114" i="2" s="1"/>
  <c r="AJ48" i="2"/>
  <c r="AJ83" i="2" s="1"/>
  <c r="AJ118" i="2" s="1"/>
  <c r="AJ52" i="2"/>
  <c r="AJ87" i="2" s="1"/>
  <c r="AJ122" i="2" s="1"/>
  <c r="AJ56" i="2"/>
  <c r="AJ91" i="2" s="1"/>
  <c r="AJ126" i="2" s="1"/>
  <c r="AJ60" i="2"/>
  <c r="AJ95" i="2" s="1"/>
  <c r="AJ130" i="2" s="1"/>
  <c r="AJ64" i="2"/>
  <c r="AJ99" i="2" s="1"/>
  <c r="AJ134" i="2" s="1"/>
  <c r="AV42" i="2"/>
  <c r="AV77" i="2" s="1"/>
  <c r="AV112" i="2" s="1"/>
  <c r="AV46" i="2"/>
  <c r="AV81" i="2" s="1"/>
  <c r="AV116" i="2" s="1"/>
  <c r="AV50" i="2"/>
  <c r="AV85" i="2" s="1"/>
  <c r="AV120" i="2" s="1"/>
  <c r="AV54" i="2"/>
  <c r="AV89" i="2" s="1"/>
  <c r="AV124" i="2" s="1"/>
  <c r="AV58" i="2"/>
  <c r="AV93" i="2" s="1"/>
  <c r="AV128" i="2" s="1"/>
  <c r="AV62" i="2"/>
  <c r="AV97" i="2" s="1"/>
  <c r="AV132" i="2" s="1"/>
  <c r="AT39" i="2"/>
  <c r="AT74" i="2" s="1"/>
  <c r="AT109" i="2" s="1"/>
  <c r="AH62" i="2"/>
  <c r="AH97" i="2" s="1"/>
  <c r="AT48" i="2"/>
  <c r="AT83" i="2" s="1"/>
  <c r="AT118" i="2" s="1"/>
  <c r="AT60" i="2"/>
  <c r="AT95" i="2" s="1"/>
  <c r="AT130" i="2" s="1"/>
  <c r="AJ46" i="2"/>
  <c r="AJ81" i="2" s="1"/>
  <c r="AJ116" i="2" s="1"/>
  <c r="AJ62" i="2"/>
  <c r="AJ97" i="2" s="1"/>
  <c r="AJ132" i="2" s="1"/>
  <c r="AV48" i="2"/>
  <c r="AV83" i="2" s="1"/>
  <c r="AV118" i="2" s="1"/>
  <c r="AV52" i="2"/>
  <c r="AV87" i="2" s="1"/>
  <c r="AV122" i="2" s="1"/>
  <c r="AV64" i="2"/>
  <c r="AV99" i="2" s="1"/>
  <c r="AV134" i="2" s="1"/>
  <c r="AH43" i="2"/>
  <c r="AH78" i="2" s="1"/>
  <c r="AH55" i="2"/>
  <c r="AH90" i="2" s="1"/>
  <c r="AT41" i="2"/>
  <c r="AT76" i="2" s="1"/>
  <c r="AT111" i="2" s="1"/>
  <c r="AT57" i="2"/>
  <c r="AT92" i="2" s="1"/>
  <c r="AT127" i="2" s="1"/>
  <c r="AH48" i="2"/>
  <c r="AH83" i="2" s="1"/>
  <c r="AH118" i="2" s="1"/>
  <c r="AH60" i="2"/>
  <c r="AH95" i="2" s="1"/>
  <c r="AT46" i="2"/>
  <c r="AT81" i="2" s="1"/>
  <c r="AT116" i="2" s="1"/>
  <c r="AT58" i="2"/>
  <c r="AT93" i="2" s="1"/>
  <c r="AT128" i="2" s="1"/>
  <c r="AH41" i="2"/>
  <c r="AH76" i="2" s="1"/>
  <c r="AH45" i="2"/>
  <c r="AH80" i="2" s="1"/>
  <c r="AH49" i="2"/>
  <c r="AH84" i="2" s="1"/>
  <c r="AH53" i="2"/>
  <c r="AH88" i="2" s="1"/>
  <c r="AH123" i="2" s="1"/>
  <c r="AH57" i="2"/>
  <c r="AH92" i="2" s="1"/>
  <c r="AH61" i="2"/>
  <c r="AH96" i="2" s="1"/>
  <c r="AH65" i="2"/>
  <c r="AH100" i="2" s="1"/>
  <c r="AT43" i="2"/>
  <c r="AT78" i="2" s="1"/>
  <c r="AT113" i="2" s="1"/>
  <c r="AT47" i="2"/>
  <c r="AT82" i="2" s="1"/>
  <c r="AT117" i="2" s="1"/>
  <c r="AT51" i="2"/>
  <c r="AT86" i="2" s="1"/>
  <c r="AT121" i="2" s="1"/>
  <c r="AT55" i="2"/>
  <c r="AT90" i="2" s="1"/>
  <c r="AT125" i="2" s="1"/>
  <c r="AT59" i="2"/>
  <c r="AT94" i="2" s="1"/>
  <c r="AT129" i="2" s="1"/>
  <c r="AT63" i="2"/>
  <c r="AT98" i="2" s="1"/>
  <c r="AT133" i="2" s="1"/>
  <c r="AJ39" i="2"/>
  <c r="AJ74" i="2" s="1"/>
  <c r="AJ109" i="2" s="1"/>
  <c r="AH42" i="2"/>
  <c r="AH77" i="2" s="1"/>
  <c r="AH50" i="2"/>
  <c r="AH85" i="2" s="1"/>
  <c r="AH54" i="2"/>
  <c r="AH89" i="2" s="1"/>
  <c r="AT40" i="2"/>
  <c r="AT75" i="2" s="1"/>
  <c r="AT110" i="2" s="1"/>
  <c r="AT52" i="2"/>
  <c r="AT87" i="2" s="1"/>
  <c r="AT122" i="2" s="1"/>
  <c r="AT64" i="2"/>
  <c r="AT99" i="2" s="1"/>
  <c r="AT134" i="2" s="1"/>
  <c r="AJ50" i="2"/>
  <c r="AJ85" i="2" s="1"/>
  <c r="AJ120" i="2" s="1"/>
  <c r="AJ58" i="2"/>
  <c r="AJ93" i="2" s="1"/>
  <c r="AJ128" i="2" s="1"/>
  <c r="AV44" i="2"/>
  <c r="AV79" i="2" s="1"/>
  <c r="AV114" i="2" s="1"/>
  <c r="AV56" i="2"/>
  <c r="AV91" i="2" s="1"/>
  <c r="AV126" i="2" s="1"/>
  <c r="AH47" i="2"/>
  <c r="AH82" i="2" s="1"/>
  <c r="AH59" i="2"/>
  <c r="AH94" i="2" s="1"/>
  <c r="AT49" i="2"/>
  <c r="AT84" i="2" s="1"/>
  <c r="AT119" i="2" s="1"/>
  <c r="AT61" i="2"/>
  <c r="AT96" i="2" s="1"/>
  <c r="AT131" i="2" s="1"/>
  <c r="AH40" i="2"/>
  <c r="AH75" i="2" s="1"/>
  <c r="AH110" i="2" s="1"/>
  <c r="AH56" i="2"/>
  <c r="AH91" i="2" s="1"/>
  <c r="AT42" i="2"/>
  <c r="AT77" i="2" s="1"/>
  <c r="AT112" i="2" s="1"/>
  <c r="AV39" i="2"/>
  <c r="AV74" i="2" s="1"/>
  <c r="AV109" i="2" s="1"/>
  <c r="AJ41" i="2"/>
  <c r="AJ76" i="2" s="1"/>
  <c r="AJ111" i="2" s="1"/>
  <c r="AJ45" i="2"/>
  <c r="AJ80" i="2" s="1"/>
  <c r="AJ115" i="2" s="1"/>
  <c r="AJ49" i="2"/>
  <c r="AJ84" i="2" s="1"/>
  <c r="AJ119" i="2" s="1"/>
  <c r="AJ53" i="2"/>
  <c r="AJ88" i="2" s="1"/>
  <c r="AJ123" i="2" s="1"/>
  <c r="AJ57" i="2"/>
  <c r="AJ92" i="2" s="1"/>
  <c r="AJ127" i="2" s="1"/>
  <c r="AJ61" i="2"/>
  <c r="AJ96" i="2" s="1"/>
  <c r="AJ131" i="2" s="1"/>
  <c r="AJ65" i="2"/>
  <c r="AJ100" i="2" s="1"/>
  <c r="AJ135" i="2" s="1"/>
  <c r="AV43" i="2"/>
  <c r="AV78" i="2" s="1"/>
  <c r="AV113" i="2" s="1"/>
  <c r="AV47" i="2"/>
  <c r="AV82" i="2" s="1"/>
  <c r="AV117" i="2" s="1"/>
  <c r="AV51" i="2"/>
  <c r="AV86" i="2" s="1"/>
  <c r="AV121" i="2" s="1"/>
  <c r="AV55" i="2"/>
  <c r="AV90" i="2" s="1"/>
  <c r="AV125" i="2" s="1"/>
  <c r="AV59" i="2"/>
  <c r="AV94" i="2" s="1"/>
  <c r="AV129" i="2" s="1"/>
  <c r="AV63" i="2"/>
  <c r="AV98" i="2" s="1"/>
  <c r="AV133" i="2" s="1"/>
  <c r="AH39" i="2"/>
  <c r="AH74" i="2" s="1"/>
  <c r="AH109" i="2" s="1"/>
  <c r="AH46" i="2"/>
  <c r="AH81" i="2" s="1"/>
  <c r="AH58" i="2"/>
  <c r="AH93" i="2" s="1"/>
  <c r="AT44" i="2"/>
  <c r="AT79" i="2" s="1"/>
  <c r="AT114" i="2" s="1"/>
  <c r="AT56" i="2"/>
  <c r="AT91" i="2" s="1"/>
  <c r="AT126" i="2" s="1"/>
  <c r="AJ42" i="2"/>
  <c r="AJ77" i="2" s="1"/>
  <c r="AJ112" i="2" s="1"/>
  <c r="AJ54" i="2"/>
  <c r="AJ89" i="2" s="1"/>
  <c r="AJ124" i="2" s="1"/>
  <c r="AV40" i="2"/>
  <c r="AV75" i="2" s="1"/>
  <c r="AV110" i="2" s="1"/>
  <c r="AV60" i="2"/>
  <c r="AV95" i="2" s="1"/>
  <c r="AV130" i="2" s="1"/>
  <c r="AH51" i="2"/>
  <c r="AH86" i="2" s="1"/>
  <c r="AH63" i="2"/>
  <c r="AH98" i="2" s="1"/>
  <c r="AT45" i="2"/>
  <c r="AT80" i="2" s="1"/>
  <c r="AT115" i="2" s="1"/>
  <c r="AT53" i="2"/>
  <c r="AT88" i="2" s="1"/>
  <c r="AT123" i="2" s="1"/>
  <c r="AT65" i="2"/>
  <c r="AH44" i="2"/>
  <c r="AH79" i="2" s="1"/>
  <c r="AH64" i="2"/>
  <c r="AH99" i="2" s="1"/>
  <c r="AT50" i="2"/>
  <c r="AT85" i="2" s="1"/>
  <c r="AT120" i="2" s="1"/>
  <c r="AT62" i="2"/>
  <c r="AT97" i="2" s="1"/>
  <c r="AT132" i="2" s="1"/>
  <c r="AJ43" i="2"/>
  <c r="AJ78" i="2" s="1"/>
  <c r="AJ113" i="2" s="1"/>
  <c r="AJ47" i="2"/>
  <c r="AJ82" i="2" s="1"/>
  <c r="AJ117" i="2" s="1"/>
  <c r="AJ51" i="2"/>
  <c r="AJ86" i="2" s="1"/>
  <c r="AJ121" i="2" s="1"/>
  <c r="AJ55" i="2"/>
  <c r="AJ90" i="2" s="1"/>
  <c r="AJ125" i="2" s="1"/>
  <c r="AJ59" i="2"/>
  <c r="AJ94" i="2" s="1"/>
  <c r="AJ129" i="2" s="1"/>
  <c r="AJ63" i="2"/>
  <c r="AJ98" i="2" s="1"/>
  <c r="AJ133" i="2" s="1"/>
  <c r="AV41" i="2"/>
  <c r="AV76" i="2" s="1"/>
  <c r="AV111" i="2" s="1"/>
  <c r="AV45" i="2"/>
  <c r="AV80" i="2" s="1"/>
  <c r="AV115" i="2" s="1"/>
  <c r="AV49" i="2"/>
  <c r="AV84" i="2" s="1"/>
  <c r="AV119" i="2" s="1"/>
  <c r="AV53" i="2"/>
  <c r="AV88" i="2" s="1"/>
  <c r="AV123" i="2" s="1"/>
  <c r="AV57" i="2"/>
  <c r="AV92" i="2" s="1"/>
  <c r="AV127" i="2" s="1"/>
  <c r="AV61" i="2"/>
  <c r="AV96" i="2" s="1"/>
  <c r="AV131" i="2" s="1"/>
  <c r="AV65" i="2"/>
  <c r="AH52" i="2"/>
  <c r="AH87" i="2" s="1"/>
  <c r="AT54" i="2"/>
  <c r="AT89" i="2" s="1"/>
  <c r="AT124" i="2" s="1"/>
  <c r="B40" i="2"/>
  <c r="C40" i="2"/>
  <c r="L40" i="2"/>
  <c r="M40" i="2"/>
  <c r="N40" i="2"/>
  <c r="O40" i="2"/>
  <c r="X40" i="2"/>
  <c r="Y40" i="2"/>
  <c r="B41" i="2"/>
  <c r="C41" i="2"/>
  <c r="L41" i="2"/>
  <c r="M41" i="2"/>
  <c r="N41" i="2"/>
  <c r="O41" i="2"/>
  <c r="X41" i="2"/>
  <c r="Y41" i="2"/>
  <c r="B42" i="2"/>
  <c r="C42" i="2"/>
  <c r="L42" i="2"/>
  <c r="M42" i="2"/>
  <c r="N42" i="2"/>
  <c r="O42" i="2"/>
  <c r="X42" i="2"/>
  <c r="Y42" i="2"/>
  <c r="B43" i="2"/>
  <c r="C43" i="2"/>
  <c r="L43" i="2"/>
  <c r="M43" i="2"/>
  <c r="N43" i="2"/>
  <c r="O43" i="2"/>
  <c r="X43" i="2"/>
  <c r="Y43" i="2"/>
  <c r="B44" i="2"/>
  <c r="C44" i="2"/>
  <c r="L44" i="2"/>
  <c r="M44" i="2"/>
  <c r="N44" i="2"/>
  <c r="O44" i="2"/>
  <c r="X44" i="2"/>
  <c r="Y44" i="2"/>
  <c r="B45" i="2"/>
  <c r="C45" i="2"/>
  <c r="L45" i="2"/>
  <c r="M45" i="2"/>
  <c r="N45" i="2"/>
  <c r="O45" i="2"/>
  <c r="X45" i="2"/>
  <c r="Y45" i="2"/>
  <c r="B46" i="2"/>
  <c r="C46" i="2"/>
  <c r="L46" i="2"/>
  <c r="M46" i="2"/>
  <c r="N46" i="2"/>
  <c r="O46" i="2"/>
  <c r="X46" i="2"/>
  <c r="Y46" i="2"/>
  <c r="B47" i="2"/>
  <c r="C47" i="2"/>
  <c r="L47" i="2"/>
  <c r="M47" i="2"/>
  <c r="N47" i="2"/>
  <c r="O47" i="2"/>
  <c r="X47" i="2"/>
  <c r="Y47" i="2"/>
  <c r="B48" i="2"/>
  <c r="C48" i="2"/>
  <c r="L48" i="2"/>
  <c r="M48" i="2"/>
  <c r="N48" i="2"/>
  <c r="O48" i="2"/>
  <c r="X48" i="2"/>
  <c r="Y48" i="2"/>
  <c r="B49" i="2"/>
  <c r="C49" i="2"/>
  <c r="L49" i="2"/>
  <c r="M49" i="2"/>
  <c r="N49" i="2"/>
  <c r="O49" i="2"/>
  <c r="X49" i="2"/>
  <c r="Y49" i="2"/>
  <c r="B50" i="2"/>
  <c r="C50" i="2"/>
  <c r="L50" i="2"/>
  <c r="M50" i="2"/>
  <c r="N50" i="2"/>
  <c r="O50" i="2"/>
  <c r="X50" i="2"/>
  <c r="Y50" i="2"/>
  <c r="B51" i="2"/>
  <c r="C51" i="2"/>
  <c r="L51" i="2"/>
  <c r="M51" i="2"/>
  <c r="N51" i="2"/>
  <c r="O51" i="2"/>
  <c r="X51" i="2"/>
  <c r="Y51" i="2"/>
  <c r="B52" i="2"/>
  <c r="C52" i="2"/>
  <c r="L52" i="2"/>
  <c r="M52" i="2"/>
  <c r="N52" i="2"/>
  <c r="O52" i="2"/>
  <c r="X52" i="2"/>
  <c r="Y52" i="2"/>
  <c r="B53" i="2"/>
  <c r="C53" i="2"/>
  <c r="L53" i="2"/>
  <c r="M53" i="2"/>
  <c r="N53" i="2"/>
  <c r="O53" i="2"/>
  <c r="X53" i="2"/>
  <c r="Y53" i="2"/>
  <c r="B54" i="2"/>
  <c r="C54" i="2"/>
  <c r="L54" i="2"/>
  <c r="M54" i="2"/>
  <c r="N54" i="2"/>
  <c r="O54" i="2"/>
  <c r="X54" i="2"/>
  <c r="Y54" i="2"/>
  <c r="B55" i="2"/>
  <c r="C55" i="2"/>
  <c r="L55" i="2"/>
  <c r="M55" i="2"/>
  <c r="N55" i="2"/>
  <c r="O55" i="2"/>
  <c r="X55" i="2"/>
  <c r="Y55" i="2"/>
  <c r="B56" i="2"/>
  <c r="C56" i="2"/>
  <c r="L56" i="2"/>
  <c r="M56" i="2"/>
  <c r="N56" i="2"/>
  <c r="O56" i="2"/>
  <c r="X56" i="2"/>
  <c r="Y56" i="2"/>
  <c r="B57" i="2"/>
  <c r="C57" i="2"/>
  <c r="L57" i="2"/>
  <c r="M57" i="2"/>
  <c r="N57" i="2"/>
  <c r="O57" i="2"/>
  <c r="X57" i="2"/>
  <c r="Y57" i="2"/>
  <c r="B58" i="2"/>
  <c r="C58" i="2"/>
  <c r="L58" i="2"/>
  <c r="M58" i="2"/>
  <c r="N58" i="2"/>
  <c r="O58" i="2"/>
  <c r="X58" i="2"/>
  <c r="Y58" i="2"/>
  <c r="B59" i="2"/>
  <c r="C59" i="2"/>
  <c r="L59" i="2"/>
  <c r="M59" i="2"/>
  <c r="N59" i="2"/>
  <c r="O59" i="2"/>
  <c r="X59" i="2"/>
  <c r="Y59" i="2"/>
  <c r="B60" i="2"/>
  <c r="C60" i="2"/>
  <c r="L60" i="2"/>
  <c r="M60" i="2"/>
  <c r="N60" i="2"/>
  <c r="O60" i="2"/>
  <c r="X60" i="2"/>
  <c r="Y60" i="2"/>
  <c r="B61" i="2"/>
  <c r="C61" i="2"/>
  <c r="L61" i="2"/>
  <c r="M61" i="2"/>
  <c r="N61" i="2"/>
  <c r="O61" i="2"/>
  <c r="X61" i="2"/>
  <c r="Y61" i="2"/>
  <c r="B62" i="2"/>
  <c r="C62" i="2"/>
  <c r="L62" i="2"/>
  <c r="M62" i="2"/>
  <c r="N62" i="2"/>
  <c r="O62" i="2"/>
  <c r="X62" i="2"/>
  <c r="Y62" i="2"/>
  <c r="B63" i="2"/>
  <c r="C63" i="2"/>
  <c r="L63" i="2"/>
  <c r="M63" i="2"/>
  <c r="N63" i="2"/>
  <c r="O63" i="2"/>
  <c r="X63" i="2"/>
  <c r="Y63" i="2"/>
  <c r="B64" i="2"/>
  <c r="C64" i="2"/>
  <c r="L64" i="2"/>
  <c r="M64" i="2"/>
  <c r="N64" i="2"/>
  <c r="O64" i="2"/>
  <c r="X64" i="2"/>
  <c r="Y64" i="2"/>
  <c r="B65" i="2"/>
  <c r="C65" i="2"/>
  <c r="L65" i="2"/>
  <c r="M65" i="2"/>
  <c r="N65" i="2"/>
  <c r="O65" i="2"/>
  <c r="X65" i="2"/>
  <c r="Y65" i="2"/>
  <c r="B66" i="2"/>
  <c r="C66" i="2"/>
  <c r="L66" i="2"/>
  <c r="M66" i="2"/>
  <c r="N66" i="2"/>
  <c r="O66" i="2"/>
  <c r="X66" i="2"/>
  <c r="Y66" i="2"/>
  <c r="B67" i="2"/>
  <c r="C67" i="2"/>
  <c r="L67" i="2"/>
  <c r="M67" i="2"/>
  <c r="N67" i="2"/>
  <c r="O67" i="2"/>
  <c r="X67" i="2"/>
  <c r="Y67" i="2"/>
  <c r="B68" i="2"/>
  <c r="C68" i="2"/>
  <c r="L68" i="2"/>
  <c r="M68" i="2"/>
  <c r="N68" i="2"/>
  <c r="O68" i="2"/>
  <c r="X68" i="2"/>
  <c r="Y68" i="2"/>
  <c r="Y39" i="2"/>
  <c r="X39" i="2"/>
  <c r="O39" i="2"/>
  <c r="N39" i="2"/>
  <c r="M39" i="2"/>
  <c r="L39" i="2"/>
  <c r="C39" i="2"/>
  <c r="B39" i="2"/>
  <c r="AH134" i="2" l="1"/>
  <c r="BC134" i="2" s="1"/>
  <c r="BC99" i="2"/>
  <c r="AH125" i="2"/>
  <c r="BC125" i="2" s="1"/>
  <c r="BC90" i="2"/>
  <c r="AH132" i="2"/>
  <c r="BC132" i="2" s="1"/>
  <c r="BC97" i="2"/>
  <c r="AH121" i="2"/>
  <c r="AH193" i="2" s="1"/>
  <c r="BC86" i="2"/>
  <c r="AH126" i="2"/>
  <c r="BC126" i="2" s="1"/>
  <c r="BC91" i="2"/>
  <c r="AH122" i="2"/>
  <c r="BC122" i="2" s="1"/>
  <c r="BC87" i="2"/>
  <c r="AH114" i="2"/>
  <c r="BC114" i="2" s="1"/>
  <c r="BC79" i="2"/>
  <c r="AH115" i="2"/>
  <c r="BC115" i="2" s="1"/>
  <c r="BC80" i="2"/>
  <c r="AH119" i="2"/>
  <c r="BC119" i="2" s="1"/>
  <c r="BC84" i="2"/>
  <c r="AH113" i="2"/>
  <c r="BC113" i="2" s="1"/>
  <c r="BC78" i="2"/>
  <c r="AH131" i="2"/>
  <c r="AH203" i="2" s="1"/>
  <c r="BC96" i="2"/>
  <c r="AH130" i="2"/>
  <c r="BC130" i="2" s="1"/>
  <c r="BC95" i="2"/>
  <c r="AH124" i="2"/>
  <c r="BC124" i="2" s="1"/>
  <c r="BC89" i="2"/>
  <c r="AH127" i="2"/>
  <c r="BC127" i="2" s="1"/>
  <c r="BC92" i="2"/>
  <c r="AH129" i="2"/>
  <c r="BC129" i="2" s="1"/>
  <c r="BC94" i="2"/>
  <c r="AH111" i="2"/>
  <c r="BC111" i="2" s="1"/>
  <c r="BC76" i="2"/>
  <c r="AH133" i="2"/>
  <c r="BC133" i="2" s="1"/>
  <c r="BC98" i="2"/>
  <c r="AH128" i="2"/>
  <c r="BC128" i="2" s="1"/>
  <c r="BC93" i="2"/>
  <c r="AH120" i="2"/>
  <c r="BC120" i="2" s="1"/>
  <c r="BC85" i="2"/>
  <c r="AH117" i="2"/>
  <c r="BC117" i="2" s="1"/>
  <c r="BC82" i="2"/>
  <c r="AH116" i="2"/>
  <c r="BC116" i="2" s="1"/>
  <c r="BC81" i="2"/>
  <c r="AH112" i="2"/>
  <c r="BC112" i="2" s="1"/>
  <c r="BC77" i="2"/>
  <c r="AH135" i="2"/>
  <c r="BC135" i="2" s="1"/>
  <c r="BC100" i="2"/>
  <c r="AW189" i="2"/>
  <c r="AV189" i="2"/>
  <c r="AU189" i="2"/>
  <c r="AJ197" i="2"/>
  <c r="AV204" i="2"/>
  <c r="AJ186" i="2"/>
  <c r="AV194" i="2"/>
  <c r="AK191" i="2"/>
  <c r="AV184" i="2"/>
  <c r="AU196" i="2"/>
  <c r="AU201" i="2"/>
  <c r="AJ204" i="2"/>
  <c r="AJ201" i="2"/>
  <c r="AI207" i="2"/>
  <c r="AI183" i="2"/>
  <c r="AT197" i="2"/>
  <c r="AI204" i="2"/>
  <c r="AU204" i="2"/>
  <c r="AJ194" i="2"/>
  <c r="AT198" i="2"/>
  <c r="AV202" i="2"/>
  <c r="AK199" i="2"/>
  <c r="AU203" i="2"/>
  <c r="AJ183" i="2"/>
  <c r="AT187" i="2"/>
  <c r="AV199" i="2"/>
  <c r="AJ184" i="2"/>
  <c r="AT188" i="2"/>
  <c r="AV192" i="2"/>
  <c r="AW184" i="2"/>
  <c r="AI199" i="2"/>
  <c r="AI184" i="2"/>
  <c r="AI205" i="2"/>
  <c r="AK206" i="2"/>
  <c r="AU194" i="2"/>
  <c r="AJ189" i="2"/>
  <c r="AI191" i="2"/>
  <c r="AU183" i="2"/>
  <c r="AK198" i="2"/>
  <c r="AW206" i="2"/>
  <c r="AJ187" i="2"/>
  <c r="AJ202" i="2"/>
  <c r="AT206" i="2"/>
  <c r="AK207" i="2"/>
  <c r="AJ191" i="2"/>
  <c r="AJ192" i="2"/>
  <c r="AT196" i="2"/>
  <c r="AV200" i="2"/>
  <c r="AT192" i="2"/>
  <c r="AW200" i="2"/>
  <c r="AI187" i="2"/>
  <c r="AV193" i="2"/>
  <c r="AU193" i="2"/>
  <c r="AU188" i="2"/>
  <c r="AJ193" i="2"/>
  <c r="AI201" i="2"/>
  <c r="AU199" i="2"/>
  <c r="AT184" i="2"/>
  <c r="AJ198" i="2"/>
  <c r="AK192" i="2"/>
  <c r="AV198" i="2"/>
  <c r="AV185" i="2"/>
  <c r="AT200" i="2"/>
  <c r="AK184" i="2"/>
  <c r="AW192" i="2"/>
  <c r="AK188" i="2"/>
  <c r="AU192" i="2"/>
  <c r="AW196" i="2"/>
  <c r="AT193" i="2"/>
  <c r="AV205" i="2"/>
  <c r="AJ207" i="2"/>
  <c r="AW193" i="2"/>
  <c r="AW186" i="2"/>
  <c r="AI192" i="2"/>
  <c r="AT199" i="2"/>
  <c r="AK197" i="2"/>
  <c r="AT205" i="2"/>
  <c r="AK205" i="2"/>
  <c r="AV201" i="2"/>
  <c r="AI193" i="2"/>
  <c r="AU186" i="2"/>
  <c r="AK200" i="2"/>
  <c r="AK196" i="2"/>
  <c r="AU200" i="2"/>
  <c r="AW204" i="2"/>
  <c r="AT201" i="2"/>
  <c r="AW183" i="2"/>
  <c r="AK185" i="2"/>
  <c r="AU197" i="2"/>
  <c r="AW201" i="2"/>
  <c r="AK186" i="2"/>
  <c r="AW194" i="2"/>
  <c r="AT183" i="2"/>
  <c r="AI206" i="2"/>
  <c r="AJ200" i="2"/>
  <c r="AI197" i="2"/>
  <c r="AJ196" i="2"/>
  <c r="AV196" i="2"/>
  <c r="AJ188" i="2"/>
  <c r="AT194" i="2"/>
  <c r="AU191" i="2"/>
  <c r="AT191" i="2"/>
  <c r="AW187" i="2"/>
  <c r="AI203" i="2"/>
  <c r="AU202" i="2"/>
  <c r="AT186" i="2"/>
  <c r="AI200" i="2"/>
  <c r="AK204" i="2"/>
  <c r="AJ205" i="2"/>
  <c r="AW191" i="2"/>
  <c r="AK193" i="2"/>
  <c r="AU205" i="2"/>
  <c r="AK194" i="2"/>
  <c r="AU198" i="2"/>
  <c r="AW202" i="2"/>
  <c r="AJ206" i="2"/>
  <c r="AI196" i="2"/>
  <c r="AI194" i="2"/>
  <c r="AV191" i="2"/>
  <c r="AI202" i="2"/>
  <c r="AK203" i="2"/>
  <c r="AU185" i="2"/>
  <c r="AW205" i="2"/>
  <c r="AV203" i="2"/>
  <c r="AJ203" i="2"/>
  <c r="AV206" i="2"/>
  <c r="AU184" i="2"/>
  <c r="AW188" i="2"/>
  <c r="AV197" i="2"/>
  <c r="AJ199" i="2"/>
  <c r="AW185" i="2"/>
  <c r="AT204" i="2"/>
  <c r="AK189" i="2"/>
  <c r="AW197" i="2"/>
  <c r="AI185" i="2"/>
  <c r="AK187" i="2"/>
  <c r="AW198" i="2"/>
  <c r="AV187" i="2"/>
  <c r="AI189" i="2"/>
  <c r="AI188" i="2"/>
  <c r="AW203" i="2"/>
  <c r="AJ185" i="2"/>
  <c r="AV188" i="2"/>
  <c r="AT202" i="2"/>
  <c r="AV186" i="2"/>
  <c r="AK183" i="2"/>
  <c r="AU187" i="2"/>
  <c r="AW199" i="2"/>
  <c r="AK201" i="2"/>
  <c r="AV183" i="2"/>
  <c r="AI198" i="2"/>
  <c r="AK202" i="2"/>
  <c r="AU206" i="2"/>
  <c r="AH206" i="2" l="1"/>
  <c r="BC121" i="2"/>
  <c r="AH185" i="2"/>
  <c r="AH199" i="2"/>
  <c r="AH201" i="2"/>
  <c r="AH197" i="2"/>
  <c r="BC131" i="2"/>
  <c r="AH207" i="2"/>
  <c r="AH189" i="2"/>
  <c r="AH141" i="2"/>
  <c r="AH142" i="2" s="1"/>
  <c r="AH143" i="2" s="1"/>
  <c r="AH202" i="2"/>
  <c r="AH191" i="2"/>
  <c r="AH196" i="2"/>
  <c r="AH192" i="2"/>
  <c r="AH204" i="2"/>
  <c r="AH184" i="2"/>
  <c r="AH205" i="2"/>
  <c r="AH188" i="2"/>
  <c r="AT189" i="2"/>
  <c r="AH187" i="2"/>
  <c r="AH200" i="2"/>
  <c r="AH186" i="2"/>
  <c r="AH183" i="2"/>
  <c r="AT203" i="2"/>
  <c r="AT185" i="2"/>
  <c r="AH194" i="2"/>
  <c r="AH198" i="2"/>
</calcChain>
</file>

<file path=xl/sharedStrings.xml><?xml version="1.0" encoding="utf-8"?>
<sst xmlns="http://schemas.openxmlformats.org/spreadsheetml/2006/main" count="423" uniqueCount="113">
  <si>
    <t>階数</t>
    <rPh sb="0" eb="2">
      <t>カイスウ</t>
    </rPh>
    <phoneticPr fontId="18"/>
  </si>
  <si>
    <t>No.1</t>
  </si>
  <si>
    <t>No.2</t>
  </si>
  <si>
    <t>No.3</t>
  </si>
  <si>
    <t>No.4</t>
  </si>
  <si>
    <t>Y14</t>
  </si>
  <si>
    <t>Y21</t>
  </si>
  <si>
    <t>増分解析結果</t>
  </si>
  <si>
    <t>1. 解析ｹｰｽ[NS]</t>
  </si>
  <si>
    <t>1.1 トラス</t>
  </si>
  <si>
    <t>節点</t>
  </si>
  <si>
    <t xml:space="preserve"> </t>
  </si>
  <si>
    <t xml:space="preserve"> (kN)</t>
  </si>
  <si>
    <t xml:space="preserve"> (cm)</t>
  </si>
  <si>
    <t>2. 解析ｹｰｽ[EW]</t>
  </si>
  <si>
    <t>層数</t>
    <rPh sb="0" eb="2">
      <t>ソウスウ</t>
    </rPh>
    <phoneticPr fontId="18"/>
  </si>
  <si>
    <t>No.5</t>
  </si>
  <si>
    <t>No.6</t>
  </si>
  <si>
    <t>No.7</t>
  </si>
  <si>
    <t>層数</t>
  </si>
  <si>
    <t>No.8</t>
  </si>
  <si>
    <t>階高(cm)</t>
  </si>
  <si>
    <t>ブレース長[NSEW共通](cm)</t>
    <rPh sb="10" eb="12">
      <t>キョウツウ</t>
    </rPh>
    <phoneticPr fontId="18"/>
  </si>
  <si>
    <t>ダンパーの傾斜角</t>
    <rPh sb="5" eb="7">
      <t>ケイシャ</t>
    </rPh>
    <rPh sb="7" eb="8">
      <t>カク</t>
    </rPh>
    <phoneticPr fontId="18"/>
  </si>
  <si>
    <t>h</t>
  </si>
  <si>
    <t>L</t>
  </si>
  <si>
    <t>θ1</t>
  </si>
  <si>
    <t>幅[共通](cm)</t>
    <rPh sb="2" eb="4">
      <t>キョウツウ</t>
    </rPh>
    <phoneticPr fontId="18"/>
  </si>
  <si>
    <t>D1</t>
  </si>
  <si>
    <t>No.3</t>
    <phoneticPr fontId="18"/>
  </si>
  <si>
    <t>FL31-FL30</t>
  </si>
  <si>
    <t>FL30-FL29</t>
  </si>
  <si>
    <t>FL29-FL28</t>
  </si>
  <si>
    <t>FL28-FL27</t>
  </si>
  <si>
    <t>FL27-FL26</t>
  </si>
  <si>
    <t>FL26-FL25</t>
  </si>
  <si>
    <t>FL25-FL24</t>
  </si>
  <si>
    <t>FL24-FL23</t>
  </si>
  <si>
    <t>FL23-FL22</t>
  </si>
  <si>
    <t>FL22-FL21</t>
  </si>
  <si>
    <t>FL21-FL20</t>
  </si>
  <si>
    <t>FL20-FL19</t>
  </si>
  <si>
    <t>FL19-FL18</t>
  </si>
  <si>
    <t>FL18-FL17</t>
  </si>
  <si>
    <t>FL17-FL16</t>
  </si>
  <si>
    <t>FL16-FL15</t>
  </si>
  <si>
    <t>FL15-FL14</t>
  </si>
  <si>
    <t>FL14-FL13</t>
  </si>
  <si>
    <t>FL13-FL12</t>
  </si>
  <si>
    <t>FL12-FL11</t>
  </si>
  <si>
    <t>FL11-FL10</t>
  </si>
  <si>
    <t>FL10-FL9</t>
  </si>
  <si>
    <t>FL9-FL8</t>
  </si>
  <si>
    <t>FL8-FL7</t>
  </si>
  <si>
    <t>FL7-FL6</t>
  </si>
  <si>
    <t>FL6-FL5</t>
  </si>
  <si>
    <t>FL5-FL4</t>
  </si>
  <si>
    <t>FL4-FL3</t>
  </si>
  <si>
    <t>FL3-FL2</t>
  </si>
  <si>
    <t>FL2-FL1</t>
  </si>
  <si>
    <t>EW</t>
    <phoneticPr fontId="18"/>
  </si>
  <si>
    <t>N解析</t>
    <rPh sb="1" eb="3">
      <t>カイセキ</t>
    </rPh>
    <phoneticPr fontId="18"/>
  </si>
  <si>
    <t>R解析</t>
    <rPh sb="1" eb="3">
      <t>カイセキ</t>
    </rPh>
    <phoneticPr fontId="18"/>
  </si>
  <si>
    <t>P</t>
    <phoneticPr fontId="18"/>
  </si>
  <si>
    <t>DP-R</t>
  </si>
  <si>
    <t>DP-N</t>
  </si>
  <si>
    <t>名称</t>
    <rPh sb="0" eb="2">
      <t>メイショウ</t>
    </rPh>
    <phoneticPr fontId="18"/>
  </si>
  <si>
    <t>断面積</t>
    <rPh sb="0" eb="3">
      <t>ダンメンセキ</t>
    </rPh>
    <phoneticPr fontId="18"/>
  </si>
  <si>
    <t>A[mm^2]</t>
    <phoneticPr fontId="18"/>
  </si>
  <si>
    <t>せん断用断面積[mm^2]</t>
    <rPh sb="2" eb="3">
      <t>ダン</t>
    </rPh>
    <rPh sb="3" eb="4">
      <t>ヨウ</t>
    </rPh>
    <rPh sb="4" eb="7">
      <t>ダンメンセキ</t>
    </rPh>
    <phoneticPr fontId="18"/>
  </si>
  <si>
    <t>Asy(面外)</t>
    <rPh sb="4" eb="5">
      <t>メン</t>
    </rPh>
    <rPh sb="5" eb="6">
      <t>ガイ</t>
    </rPh>
    <phoneticPr fontId="18"/>
  </si>
  <si>
    <t>Asz(面内)</t>
    <rPh sb="4" eb="5">
      <t>メン</t>
    </rPh>
    <rPh sb="5" eb="6">
      <t>ナイ</t>
    </rPh>
    <phoneticPr fontId="18"/>
  </si>
  <si>
    <t>断面二次モーメント[mm^4]</t>
    <rPh sb="0" eb="2">
      <t>ダンメン</t>
    </rPh>
    <rPh sb="2" eb="4">
      <t>ニジ</t>
    </rPh>
    <phoneticPr fontId="18"/>
  </si>
  <si>
    <t>Iy(面内)</t>
    <rPh sb="3" eb="4">
      <t>メン</t>
    </rPh>
    <rPh sb="4" eb="5">
      <t>ナイ</t>
    </rPh>
    <phoneticPr fontId="18"/>
  </si>
  <si>
    <t>Iz(面外)</t>
    <rPh sb="3" eb="4">
      <t>メン</t>
    </rPh>
    <rPh sb="4" eb="5">
      <t>ガイ</t>
    </rPh>
    <phoneticPr fontId="18"/>
  </si>
  <si>
    <t>Ix(捻じり)</t>
    <rPh sb="3" eb="4">
      <t>ネ</t>
    </rPh>
    <phoneticPr fontId="18"/>
  </si>
  <si>
    <t>剛性増大率</t>
    <rPh sb="0" eb="2">
      <t>ゴウセイ</t>
    </rPh>
    <rPh sb="2" eb="4">
      <t>ゾウダイ</t>
    </rPh>
    <rPh sb="4" eb="5">
      <t>リツ</t>
    </rPh>
    <phoneticPr fontId="18"/>
  </si>
  <si>
    <t>φx(軸)</t>
    <rPh sb="3" eb="4">
      <t>ジク</t>
    </rPh>
    <phoneticPr fontId="18"/>
  </si>
  <si>
    <t>1:H形弱軸</t>
  </si>
  <si>
    <t>形状</t>
    <rPh sb="0" eb="2">
      <t>ケイジョウ</t>
    </rPh>
    <phoneticPr fontId="18"/>
  </si>
  <si>
    <t>寸法[cm]</t>
    <rPh sb="0" eb="2">
      <t>スンポウ</t>
    </rPh>
    <phoneticPr fontId="18"/>
  </si>
  <si>
    <t>P1</t>
    <phoneticPr fontId="18"/>
  </si>
  <si>
    <t>P2</t>
    <phoneticPr fontId="18"/>
  </si>
  <si>
    <t>P3</t>
  </si>
  <si>
    <t>P4</t>
  </si>
  <si>
    <t xml:space="preserve"> S-EW-ALL</t>
    <phoneticPr fontId="18"/>
  </si>
  <si>
    <t xml:space="preserve"> Q-EW-ALL</t>
    <phoneticPr fontId="18"/>
  </si>
  <si>
    <t xml:space="preserve"> S-EW-2-2</t>
    <phoneticPr fontId="18"/>
  </si>
  <si>
    <t xml:space="preserve"> Q-EW-2-2</t>
    <phoneticPr fontId="18"/>
  </si>
  <si>
    <t>1. 解析ｹｰｽ[EW]</t>
  </si>
  <si>
    <t>No.4</t>
    <phoneticPr fontId="18"/>
  </si>
  <si>
    <t>cm</t>
    <phoneticPr fontId="18"/>
  </si>
  <si>
    <t>N解析-EW-2-2</t>
    <rPh sb="1" eb="3">
      <t>カイセキ</t>
    </rPh>
    <phoneticPr fontId="18"/>
  </si>
  <si>
    <t>軸変形量(cm)</t>
  </si>
  <si>
    <r>
      <t>û</t>
    </r>
    <r>
      <rPr>
        <vertAlign val="subscript"/>
        <sz val="11"/>
        <color theme="1"/>
        <rFont val="ＭＳ Ｐゴシック"/>
        <family val="3"/>
        <charset val="128"/>
        <scheme val="minor"/>
      </rPr>
      <t>dN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vertAlign val="subscript"/>
        <sz val="11"/>
        <color theme="1"/>
        <rFont val="ＭＳ Ｐゴシック"/>
        <family val="3"/>
        <charset val="128"/>
        <scheme val="minor"/>
      </rPr>
      <t>i</t>
    </r>
  </si>
  <si>
    <t>水平変形(cm)</t>
  </si>
  <si>
    <r>
      <t>U</t>
    </r>
    <r>
      <rPr>
        <vertAlign val="subscript"/>
        <sz val="11"/>
        <color theme="1"/>
        <rFont val="ＭＳ Ｐゴシック"/>
        <family val="3"/>
        <charset val="128"/>
        <scheme val="minor"/>
      </rPr>
      <t>dNi</t>
    </r>
  </si>
  <si>
    <t>水平変位/層間変形</t>
  </si>
  <si>
    <r>
      <t>α</t>
    </r>
    <r>
      <rPr>
        <vertAlign val="subscript"/>
        <sz val="11"/>
        <color theme="1"/>
        <rFont val="ＭＳ Ｐゴシック"/>
        <family val="3"/>
        <charset val="128"/>
        <scheme val="minor"/>
      </rPr>
      <t>Ni</t>
    </r>
    <r>
      <rPr>
        <sz val="11"/>
        <color theme="1"/>
        <rFont val="ＭＳ Ｐゴシック"/>
        <family val="2"/>
        <charset val="128"/>
        <scheme val="minor"/>
      </rPr>
      <t xml:space="preserve"> = U</t>
    </r>
    <r>
      <rPr>
        <vertAlign val="subscript"/>
        <sz val="11"/>
        <color theme="1"/>
        <rFont val="ＭＳ Ｐゴシック"/>
        <family val="3"/>
        <charset val="128"/>
        <scheme val="minor"/>
      </rPr>
      <t>dNi</t>
    </r>
    <r>
      <rPr>
        <sz val="11"/>
        <color theme="1"/>
        <rFont val="ＭＳ Ｐゴシック"/>
        <family val="2"/>
        <charset val="128"/>
        <scheme val="minor"/>
      </rPr>
      <t xml:space="preserve"> / U</t>
    </r>
    <r>
      <rPr>
        <vertAlign val="subscript"/>
        <sz val="11"/>
        <color theme="1"/>
        <rFont val="ＭＳ Ｐゴシック"/>
        <family val="3"/>
        <charset val="128"/>
        <scheme val="minor"/>
      </rPr>
      <t>ni</t>
    </r>
  </si>
  <si>
    <r>
      <t>U</t>
    </r>
    <r>
      <rPr>
        <vertAlign val="subscript"/>
        <sz val="11"/>
        <color theme="1"/>
        <rFont val="ＭＳ Ｐゴシック"/>
        <family val="3"/>
        <charset val="128"/>
        <scheme val="minor"/>
      </rPr>
      <t>ni</t>
    </r>
  </si>
  <si>
    <t>Nブレース
変形比</t>
    <rPh sb="6" eb="8">
      <t>ヘンケイ</t>
    </rPh>
    <rPh sb="8" eb="9">
      <t>ヒ</t>
    </rPh>
    <phoneticPr fontId="18"/>
  </si>
  <si>
    <t>基</t>
    <rPh sb="0" eb="1">
      <t>キ</t>
    </rPh>
    <phoneticPr fontId="18"/>
  </si>
  <si>
    <t>合計</t>
    <rPh sb="0" eb="2">
      <t>ゴウケイ</t>
    </rPh>
    <phoneticPr fontId="18"/>
  </si>
  <si>
    <t>配置層数層</t>
    <rPh sb="0" eb="2">
      <t>ハイチ</t>
    </rPh>
    <rPh sb="2" eb="4">
      <t>ソウスウ</t>
    </rPh>
    <rPh sb="4" eb="5">
      <t>ソウ</t>
    </rPh>
    <phoneticPr fontId="18"/>
  </si>
  <si>
    <t>αNi</t>
    <phoneticPr fontId="18"/>
  </si>
  <si>
    <t>層</t>
    <rPh sb="0" eb="1">
      <t>ソウ</t>
    </rPh>
    <phoneticPr fontId="18"/>
  </si>
  <si>
    <t>水平変形</t>
  </si>
  <si>
    <t>cm</t>
  </si>
  <si>
    <t>層間変形</t>
    <phoneticPr fontId="18"/>
  </si>
  <si>
    <t xml:space="preserve"> 応力</t>
  </si>
  <si>
    <t xml:space="preserve"> 変形</t>
  </si>
  <si>
    <t xml:space="preserve"> 塑性率</t>
  </si>
  <si>
    <t xml:space="preserve">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</si>
</sst>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_ "/>
    <numFmt numFmtId="177" formatCode="0_ 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vertAlign val="subscript"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1" xfId="0" applyBorder="1">
      <alignment vertical="center"/>
    </xf>
    <xf numFmtId="0" fontId="0" fillId="0" borderId="20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9" xfId="0" applyBorder="1">
      <alignment vertical="center"/>
    </xf>
    <xf numFmtId="0" fontId="0" fillId="0" borderId="28" xfId="0" applyBorder="1">
      <alignment vertical="center"/>
    </xf>
    <xf numFmtId="0" fontId="0" fillId="0" borderId="10" xfId="0" applyBorder="1">
      <alignment vertical="center"/>
    </xf>
    <xf numFmtId="0" fontId="0" fillId="0" borderId="23" xfId="0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0" xfId="0">
      <alignment vertical="center"/>
    </xf>
    <xf numFmtId="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177" fontId="0" fillId="0" borderId="0" xfId="0" applyNumberFormat="1">
      <alignment vertical="center"/>
    </xf>
    <xf numFmtId="0" fontId="0" fillId="0" borderId="10" xfId="0" applyFill="1" applyBorder="1">
      <alignment vertical="center"/>
    </xf>
    <xf numFmtId="177" fontId="0" fillId="0" borderId="10" xfId="0" applyNumberFormat="1" applyBorder="1" applyAlignment="1">
      <alignment horizontal="center" vertical="center"/>
    </xf>
    <xf numFmtId="0" fontId="0" fillId="0" borderId="10" xfId="0" applyNumberFormat="1" applyFill="1" applyBorder="1">
      <alignment vertical="center"/>
    </xf>
    <xf numFmtId="11" fontId="0" fillId="0" borderId="10" xfId="0" applyNumberFormat="1" applyBorder="1">
      <alignment vertical="center"/>
    </xf>
    <xf numFmtId="0" fontId="0" fillId="0" borderId="10" xfId="0" applyNumberFormat="1" applyBorder="1">
      <alignment vertical="center"/>
    </xf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176" fontId="0" fillId="0" borderId="10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>
      <alignment vertical="center"/>
    </xf>
    <xf numFmtId="0" fontId="19" fillId="0" borderId="0" xfId="0" applyFont="1" applyBorder="1" applyAlignment="1">
      <alignment horizontal="center" vertical="center"/>
    </xf>
    <xf numFmtId="0" fontId="0" fillId="0" borderId="0" xfId="0">
      <alignment vertical="center"/>
    </xf>
    <xf numFmtId="0" fontId="19" fillId="0" borderId="0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56" fontId="0" fillId="0" borderId="0" xfId="0" applyNumberFormat="1">
      <alignment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0" xfId="0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28" xfId="0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0" fillId="0" borderId="3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41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7" fontId="0" fillId="0" borderId="30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41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33" borderId="0" xfId="0" applyFill="1">
      <alignment vertical="center"/>
    </xf>
    <xf numFmtId="0" fontId="0" fillId="0" borderId="0" xfId="0" applyBorder="1" applyAlignment="1">
      <alignment horizontal="center" vertical="center"/>
    </xf>
    <xf numFmtId="0" fontId="21" fillId="33" borderId="10" xfId="0" applyFont="1" applyFill="1" applyBorder="1">
      <alignment vertical="center"/>
    </xf>
    <xf numFmtId="0" fontId="22" fillId="33" borderId="10" xfId="0" applyFont="1" applyFill="1" applyBorder="1">
      <alignment vertical="center"/>
    </xf>
    <xf numFmtId="0" fontId="0" fillId="33" borderId="10" xfId="0" applyFill="1" applyBorder="1" applyAlignment="1">
      <alignment horizontal="center" vertical="center"/>
    </xf>
    <xf numFmtId="0" fontId="0" fillId="33" borderId="10" xfId="0" applyFill="1" applyBorder="1">
      <alignment vertical="center"/>
    </xf>
    <xf numFmtId="0" fontId="0" fillId="0" borderId="0" xfId="0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0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各層の骨組特性値（筋違型）</a:t>
            </a:r>
          </a:p>
        </c:rich>
      </c:tx>
      <c:layout>
        <c:manualLayout>
          <c:xMode val="edge"/>
          <c:yMode val="edge"/>
          <c:x val="0.33832257323624726"/>
          <c:y val="1.68030897839033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4115253593246369E-2"/>
          <c:y val="7.7349810440361627E-2"/>
          <c:w val="0.92987323659225518"/>
          <c:h val="0.83175542507434441"/>
        </c:manualLayout>
      </c:layout>
      <c:scatterChart>
        <c:scatterStyle val="lineMarker"/>
        <c:varyColors val="0"/>
        <c:ser>
          <c:idx val="0"/>
          <c:order val="0"/>
          <c:tx>
            <c:strRef>
              <c:f>N解析_EW!$AH$179</c:f>
              <c:strCache>
                <c:ptCount val="1"/>
                <c:pt idx="0">
                  <c:v>Y14-No.3</c:v>
                </c:pt>
              </c:strCache>
            </c:strRef>
          </c:tx>
          <c:marker>
            <c:symbol val="none"/>
          </c:marker>
          <c:xVal>
            <c:numRef>
              <c:f>N解析_EW!$AH$183:$AH$207</c:f>
              <c:numCache>
                <c:formatCode>0.000_ </c:formatCode>
                <c:ptCount val="25"/>
                <c:pt idx="0">
                  <c:v>1.4841611816601903</c:v>
                </c:pt>
                <c:pt idx="1">
                  <c:v>1.4482481456595238</c:v>
                </c:pt>
                <c:pt idx="2">
                  <c:v>1.4432868471225402</c:v>
                </c:pt>
                <c:pt idx="3">
                  <c:v>1.435863457790395</c:v>
                </c:pt>
                <c:pt idx="4">
                  <c:v>1.4184575752891504</c:v>
                </c:pt>
                <c:pt idx="5">
                  <c:v>1.408413614669515</c:v>
                </c:pt>
                <c:pt idx="6">
                  <c:v>1.0949857625645769</c:v>
                </c:pt>
                <c:pt idx="8">
                  <c:v>1.1978211012605344</c:v>
                </c:pt>
                <c:pt idx="9">
                  <c:v>1.1832135268549184</c:v>
                </c:pt>
                <c:pt idx="10">
                  <c:v>1.1929320355411039</c:v>
                </c:pt>
                <c:pt idx="11">
                  <c:v>1.2293427091884435</c:v>
                </c:pt>
                <c:pt idx="13">
                  <c:v>1.6017942631990827</c:v>
                </c:pt>
                <c:pt idx="14">
                  <c:v>1.4997839310514212</c:v>
                </c:pt>
                <c:pt idx="15">
                  <c:v>1.5175736701362004</c:v>
                </c:pt>
                <c:pt idx="16">
                  <c:v>1.5278010808755755</c:v>
                </c:pt>
                <c:pt idx="17">
                  <c:v>1.5431886239999151</c:v>
                </c:pt>
                <c:pt idx="18">
                  <c:v>1.5371352069241886</c:v>
                </c:pt>
                <c:pt idx="19">
                  <c:v>1.5313178496017328</c:v>
                </c:pt>
                <c:pt idx="20">
                  <c:v>1.5274863620714534</c:v>
                </c:pt>
                <c:pt idx="21">
                  <c:v>1.523583921068391</c:v>
                </c:pt>
                <c:pt idx="22">
                  <c:v>1.5132283218457805</c:v>
                </c:pt>
                <c:pt idx="23">
                  <c:v>1.5069947881176906</c:v>
                </c:pt>
                <c:pt idx="24">
                  <c:v>1.4903735220722751</c:v>
                </c:pt>
              </c:numCache>
            </c:numRef>
          </c:xVal>
          <c:yVal>
            <c:numRef>
              <c:f>N解析_EW!$AC$183:$AC$207</c:f>
              <c:numCache>
                <c:formatCode>General</c:formatCode>
                <c:ptCount val="25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N解析_EW!$AI$179</c:f>
              <c:strCache>
                <c:ptCount val="1"/>
                <c:pt idx="0">
                  <c:v>Y14-No.4</c:v>
                </c:pt>
              </c:strCache>
            </c:strRef>
          </c:tx>
          <c:marker>
            <c:symbol val="none"/>
          </c:marker>
          <c:xVal>
            <c:numRef>
              <c:f>N解析_EW!$AI$183:$AI$207</c:f>
              <c:numCache>
                <c:formatCode>0.000_ 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N解析_EW!$AC$183:$AC$207</c:f>
              <c:numCache>
                <c:formatCode>General</c:formatCode>
                <c:ptCount val="25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N解析_EW!$AJ$179</c:f>
              <c:strCache>
                <c:ptCount val="1"/>
                <c:pt idx="0">
                  <c:v>Y14-No.5</c:v>
                </c:pt>
              </c:strCache>
            </c:strRef>
          </c:tx>
          <c:marker>
            <c:symbol val="none"/>
          </c:marker>
          <c:xVal>
            <c:numRef>
              <c:f>N解析_EW!$AJ$183:$AJ$207</c:f>
              <c:numCache>
                <c:formatCode>0.000_ </c:formatCode>
                <c:ptCount val="25"/>
                <c:pt idx="0">
                  <c:v>1.4841611816601903</c:v>
                </c:pt>
                <c:pt idx="1">
                  <c:v>1.4482481456595238</c:v>
                </c:pt>
                <c:pt idx="2">
                  <c:v>1.4432868471225402</c:v>
                </c:pt>
                <c:pt idx="3">
                  <c:v>1.435863457790395</c:v>
                </c:pt>
                <c:pt idx="4">
                  <c:v>1.4184575752891504</c:v>
                </c:pt>
                <c:pt idx="5">
                  <c:v>1.408413614669515</c:v>
                </c:pt>
                <c:pt idx="6">
                  <c:v>1.0949857625645769</c:v>
                </c:pt>
                <c:pt idx="8">
                  <c:v>1.1978211012605344</c:v>
                </c:pt>
                <c:pt idx="9">
                  <c:v>1.1832135268549184</c:v>
                </c:pt>
                <c:pt idx="10">
                  <c:v>1.1929320355411039</c:v>
                </c:pt>
                <c:pt idx="11">
                  <c:v>1.2293427091884435</c:v>
                </c:pt>
                <c:pt idx="13">
                  <c:v>1.6017942631990827</c:v>
                </c:pt>
                <c:pt idx="14">
                  <c:v>1.4997839310514212</c:v>
                </c:pt>
                <c:pt idx="15">
                  <c:v>1.5175736701362004</c:v>
                </c:pt>
                <c:pt idx="16">
                  <c:v>1.5278010808755755</c:v>
                </c:pt>
                <c:pt idx="17">
                  <c:v>1.5431886239999151</c:v>
                </c:pt>
                <c:pt idx="18">
                  <c:v>1.5371352069241886</c:v>
                </c:pt>
                <c:pt idx="19">
                  <c:v>1.5313178496017328</c:v>
                </c:pt>
                <c:pt idx="20">
                  <c:v>1.5274863620714534</c:v>
                </c:pt>
                <c:pt idx="21">
                  <c:v>1.523583921068391</c:v>
                </c:pt>
                <c:pt idx="22">
                  <c:v>1.5132283218457805</c:v>
                </c:pt>
                <c:pt idx="23">
                  <c:v>1.5069947881176906</c:v>
                </c:pt>
                <c:pt idx="24">
                  <c:v>1.4903735220722751</c:v>
                </c:pt>
              </c:numCache>
            </c:numRef>
          </c:xVal>
          <c:yVal>
            <c:numRef>
              <c:f>N解析_EW!$AC$183:$AC$207</c:f>
              <c:numCache>
                <c:formatCode>General</c:formatCode>
                <c:ptCount val="25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N解析_EW!$AK$179</c:f>
              <c:strCache>
                <c:ptCount val="1"/>
                <c:pt idx="0">
                  <c:v>Y14-No.6</c:v>
                </c:pt>
              </c:strCache>
            </c:strRef>
          </c:tx>
          <c:marker>
            <c:symbol val="none"/>
          </c:marker>
          <c:xVal>
            <c:numRef>
              <c:f>N解析_EW!$AK$183:$AK$207</c:f>
              <c:numCache>
                <c:formatCode>0.000_ 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N解析_EW!$AC$183:$AC$207</c:f>
              <c:numCache>
                <c:formatCode>General</c:formatCode>
                <c:ptCount val="25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722312"/>
        <c:axId val="5802896"/>
      </c:scatterChart>
      <c:valAx>
        <c:axId val="21072231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sz="1400" b="0"/>
                  <a:t>α</a:t>
                </a:r>
                <a:r>
                  <a:rPr lang="en-US" altLang="ja-JP" sz="1400" b="0" baseline="-25000"/>
                  <a:t>Ni</a:t>
                </a:r>
                <a:r>
                  <a:rPr lang="en-US" altLang="ja-JP" sz="1400" b="0"/>
                  <a:t> = U</a:t>
                </a:r>
                <a:r>
                  <a:rPr lang="en-US" altLang="ja-JP" sz="1400" b="0" baseline="-25000"/>
                  <a:t>dNi</a:t>
                </a:r>
                <a:r>
                  <a:rPr lang="en-US" altLang="ja-JP" sz="1400" b="0"/>
                  <a:t> / U</a:t>
                </a:r>
                <a:r>
                  <a:rPr lang="en-US" altLang="ja-JP" sz="1400" b="0" baseline="-25000"/>
                  <a:t>Ni</a:t>
                </a:r>
                <a:endParaRPr lang="ja-JP" altLang="en-US" sz="1400" b="0" baseline="-25000"/>
              </a:p>
            </c:rich>
          </c:tx>
          <c:layout>
            <c:manualLayout>
              <c:xMode val="edge"/>
              <c:yMode val="edge"/>
              <c:x val="0.40439699360403475"/>
              <c:y val="0.94689810166431632"/>
            </c:manualLayout>
          </c:layout>
          <c:overlay val="0"/>
        </c:title>
        <c:numFmt formatCode="0.000_ " sourceLinked="1"/>
        <c:majorTickMark val="none"/>
        <c:minorTickMark val="none"/>
        <c:tickLblPos val="nextTo"/>
        <c:crossAx val="5802896"/>
        <c:crosses val="autoZero"/>
        <c:crossBetween val="midCat"/>
      </c:valAx>
      <c:valAx>
        <c:axId val="58028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ja-JP" altLang="en-US" sz="1200" b="0"/>
                  <a:t>層数</a:t>
                </a:r>
              </a:p>
            </c:rich>
          </c:tx>
          <c:layout>
            <c:manualLayout>
              <c:xMode val="edge"/>
              <c:yMode val="edge"/>
              <c:x val="6.5852511905488235E-4"/>
              <c:y val="0.4536185933465388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2107223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3661706331518528"/>
          <c:y val="0.22650609933836438"/>
          <c:w val="0.26092266952224064"/>
          <c:h val="0.26251587632836787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各層の骨組特性値（筋違型）</a:t>
            </a:r>
          </a:p>
        </c:rich>
      </c:tx>
      <c:layout>
        <c:manualLayout>
          <c:xMode val="edge"/>
          <c:yMode val="edge"/>
          <c:x val="0.33832257323624726"/>
          <c:y val="1.68030897839033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4115253593246369E-2"/>
          <c:y val="7.7349810440361627E-2"/>
          <c:w val="0.92987323659225518"/>
          <c:h val="0.83175542507434441"/>
        </c:manualLayout>
      </c:layout>
      <c:scatterChart>
        <c:scatterStyle val="lineMarker"/>
        <c:varyColors val="0"/>
        <c:ser>
          <c:idx val="4"/>
          <c:order val="0"/>
          <c:tx>
            <c:strRef>
              <c:f>N解析_EW!$AT$179</c:f>
              <c:strCache>
                <c:ptCount val="1"/>
                <c:pt idx="0">
                  <c:v>Y21-No.3</c:v>
                </c:pt>
              </c:strCache>
            </c:strRef>
          </c:tx>
          <c:marker>
            <c:symbol val="none"/>
          </c:marker>
          <c:xVal>
            <c:numRef>
              <c:f>N解析_EW!$AT$183:$AT$206</c:f>
              <c:numCache>
                <c:formatCode>0.000_ </c:formatCode>
                <c:ptCount val="24"/>
                <c:pt idx="0">
                  <c:v>1.4841611816601903</c:v>
                </c:pt>
                <c:pt idx="1">
                  <c:v>1.4482481456595238</c:v>
                </c:pt>
                <c:pt idx="2">
                  <c:v>1.4432868471225402</c:v>
                </c:pt>
                <c:pt idx="3">
                  <c:v>1.435863457790395</c:v>
                </c:pt>
                <c:pt idx="4">
                  <c:v>1.4184575752891504</c:v>
                </c:pt>
                <c:pt idx="5">
                  <c:v>1.408413614669515</c:v>
                </c:pt>
                <c:pt idx="6">
                  <c:v>1.0949857625645769</c:v>
                </c:pt>
                <c:pt idx="8">
                  <c:v>1.1978211012605344</c:v>
                </c:pt>
                <c:pt idx="9">
                  <c:v>1.1832135268549184</c:v>
                </c:pt>
                <c:pt idx="10">
                  <c:v>1.1929320355411039</c:v>
                </c:pt>
                <c:pt idx="11">
                  <c:v>1.2293427091884435</c:v>
                </c:pt>
                <c:pt idx="13">
                  <c:v>1.6017942631990827</c:v>
                </c:pt>
                <c:pt idx="14">
                  <c:v>1.4997839310514212</c:v>
                </c:pt>
                <c:pt idx="15">
                  <c:v>1.5175736701362004</c:v>
                </c:pt>
                <c:pt idx="16">
                  <c:v>1.5241018046506951</c:v>
                </c:pt>
                <c:pt idx="17">
                  <c:v>1.5431886239999151</c:v>
                </c:pt>
                <c:pt idx="18">
                  <c:v>1.5371352069241886</c:v>
                </c:pt>
                <c:pt idx="19">
                  <c:v>1.5313178496017328</c:v>
                </c:pt>
                <c:pt idx="20">
                  <c:v>1.5274863620714534</c:v>
                </c:pt>
                <c:pt idx="21">
                  <c:v>1.5119830282683779</c:v>
                </c:pt>
                <c:pt idx="22">
                  <c:v>1.5377671594973337</c:v>
                </c:pt>
                <c:pt idx="23">
                  <c:v>1.2917098183865918</c:v>
                </c:pt>
              </c:numCache>
            </c:numRef>
          </c:xVal>
          <c:yVal>
            <c:numRef>
              <c:f>N解析_EW!$AC$183:$AC$207</c:f>
              <c:numCache>
                <c:formatCode>General</c:formatCode>
                <c:ptCount val="25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N解析_EW!$AU$179</c:f>
              <c:strCache>
                <c:ptCount val="1"/>
                <c:pt idx="0">
                  <c:v>Y21-No.4</c:v>
                </c:pt>
              </c:strCache>
            </c:strRef>
          </c:tx>
          <c:marker>
            <c:symbol val="none"/>
          </c:marker>
          <c:xVal>
            <c:numRef>
              <c:f>N解析_EW!$AU$183:$AU$206</c:f>
              <c:numCache>
                <c:formatCode>0.000_ 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xVal>
          <c:yVal>
            <c:numRef>
              <c:f>N解析_EW!$AC$183:$AC$206</c:f>
              <c:numCache>
                <c:formatCode>General</c:formatCode>
                <c:ptCount val="24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N解析_EW!$AV$179</c:f>
              <c:strCache>
                <c:ptCount val="1"/>
                <c:pt idx="0">
                  <c:v>Y21-No.5</c:v>
                </c:pt>
              </c:strCache>
            </c:strRef>
          </c:tx>
          <c:marker>
            <c:symbol val="none"/>
          </c:marker>
          <c:xVal>
            <c:numRef>
              <c:f>N解析_EW!$AV$183:$AV$206</c:f>
              <c:numCache>
                <c:formatCode>0.000_ </c:formatCode>
                <c:ptCount val="24"/>
                <c:pt idx="0">
                  <c:v>1.4841611816601903</c:v>
                </c:pt>
                <c:pt idx="1">
                  <c:v>1.4482481456595238</c:v>
                </c:pt>
                <c:pt idx="2">
                  <c:v>1.4432868471225402</c:v>
                </c:pt>
                <c:pt idx="3">
                  <c:v>1.435863457790395</c:v>
                </c:pt>
                <c:pt idx="4">
                  <c:v>1.4184575752891504</c:v>
                </c:pt>
                <c:pt idx="5">
                  <c:v>1.408413614669515</c:v>
                </c:pt>
                <c:pt idx="6">
                  <c:v>1.0949857625645769</c:v>
                </c:pt>
                <c:pt idx="8">
                  <c:v>1.1978211012605344</c:v>
                </c:pt>
                <c:pt idx="9">
                  <c:v>1.1832135268549184</c:v>
                </c:pt>
                <c:pt idx="10">
                  <c:v>1.1929320355411039</c:v>
                </c:pt>
                <c:pt idx="11">
                  <c:v>1.2293427091884435</c:v>
                </c:pt>
                <c:pt idx="13">
                  <c:v>1.6017942631990827</c:v>
                </c:pt>
                <c:pt idx="14">
                  <c:v>1.4997839310514212</c:v>
                </c:pt>
                <c:pt idx="15">
                  <c:v>1.5175736701362004</c:v>
                </c:pt>
                <c:pt idx="16">
                  <c:v>1.5241018046506951</c:v>
                </c:pt>
                <c:pt idx="17">
                  <c:v>1.5431886239999151</c:v>
                </c:pt>
                <c:pt idx="18">
                  <c:v>1.5371352069241886</c:v>
                </c:pt>
                <c:pt idx="19">
                  <c:v>1.5313178496017328</c:v>
                </c:pt>
                <c:pt idx="20">
                  <c:v>1.5274863620714534</c:v>
                </c:pt>
                <c:pt idx="21">
                  <c:v>1.5119830282683779</c:v>
                </c:pt>
                <c:pt idx="22">
                  <c:v>1.5377671594973337</c:v>
                </c:pt>
                <c:pt idx="23">
                  <c:v>1.2917098183865918</c:v>
                </c:pt>
              </c:numCache>
            </c:numRef>
          </c:xVal>
          <c:yVal>
            <c:numRef>
              <c:f>N解析_EW!$AC$183:$AC$206</c:f>
              <c:numCache>
                <c:formatCode>General</c:formatCode>
                <c:ptCount val="24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N解析_EW!$AW$179</c:f>
              <c:strCache>
                <c:ptCount val="1"/>
                <c:pt idx="0">
                  <c:v>Y21-No.6</c:v>
                </c:pt>
              </c:strCache>
            </c:strRef>
          </c:tx>
          <c:marker>
            <c:symbol val="none"/>
          </c:marker>
          <c:xVal>
            <c:numRef>
              <c:f>N解析_EW!$AW$183:$AW$206</c:f>
              <c:numCache>
                <c:formatCode>0.000_ 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xVal>
          <c:yVal>
            <c:numRef>
              <c:f>N解析_EW!$AC$183:$AC$206</c:f>
              <c:numCache>
                <c:formatCode>General</c:formatCode>
                <c:ptCount val="24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3333080"/>
        <c:axId val="323327904"/>
      </c:scatterChart>
      <c:valAx>
        <c:axId val="32333308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sz="1400" b="0"/>
                  <a:t>α</a:t>
                </a:r>
                <a:r>
                  <a:rPr lang="en-US" altLang="ja-JP" sz="1400" b="0" baseline="-25000"/>
                  <a:t>Ni</a:t>
                </a:r>
                <a:r>
                  <a:rPr lang="en-US" altLang="ja-JP" sz="1400" b="0"/>
                  <a:t> = U</a:t>
                </a:r>
                <a:r>
                  <a:rPr lang="en-US" altLang="ja-JP" sz="1400" b="0" baseline="-25000"/>
                  <a:t>dNi</a:t>
                </a:r>
                <a:r>
                  <a:rPr lang="en-US" altLang="ja-JP" sz="1400" b="0"/>
                  <a:t> / U</a:t>
                </a:r>
                <a:r>
                  <a:rPr lang="en-US" altLang="ja-JP" sz="1400" b="0" baseline="-25000"/>
                  <a:t>Ni</a:t>
                </a:r>
                <a:endParaRPr lang="ja-JP" altLang="en-US" sz="1400" b="0" baseline="-25000"/>
              </a:p>
            </c:rich>
          </c:tx>
          <c:layout>
            <c:manualLayout>
              <c:xMode val="edge"/>
              <c:yMode val="edge"/>
              <c:x val="0.40439699360403475"/>
              <c:y val="0.94689810166431632"/>
            </c:manualLayout>
          </c:layout>
          <c:overlay val="0"/>
        </c:title>
        <c:numFmt formatCode="0.000_ " sourceLinked="1"/>
        <c:majorTickMark val="none"/>
        <c:minorTickMark val="none"/>
        <c:tickLblPos val="nextTo"/>
        <c:crossAx val="323327904"/>
        <c:crosses val="autoZero"/>
        <c:crossBetween val="midCat"/>
      </c:valAx>
      <c:valAx>
        <c:axId val="3233279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ja-JP" altLang="en-US" sz="1200" b="0"/>
                  <a:t>層数</a:t>
                </a:r>
              </a:p>
            </c:rich>
          </c:tx>
          <c:layout>
            <c:manualLayout>
              <c:xMode val="edge"/>
              <c:yMode val="edge"/>
              <c:x val="6.5852511905488235E-4"/>
              <c:y val="0.4536185933465388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32333308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434786531617612"/>
          <c:y val="0.34900457117278921"/>
          <c:w val="0.24033789998251284"/>
          <c:h val="0.25421089518705092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altLang="ja-JP" sz="1200"/>
              <a:t>N</a:t>
            </a:r>
            <a:r>
              <a:rPr lang="ja-JP" altLang="en-US" sz="1200"/>
              <a:t>解析</a:t>
            </a:r>
            <a:r>
              <a:rPr lang="en-US" altLang="ja-JP" sz="1200"/>
              <a:t>_</a:t>
            </a:r>
            <a:r>
              <a:rPr lang="ja-JP" altLang="en-US" sz="1200"/>
              <a:t>各層の骨組特性値（筋違型）</a:t>
            </a:r>
            <a:r>
              <a:rPr lang="en-US" altLang="ja-JP" sz="1200"/>
              <a:t>_EW</a:t>
            </a:r>
            <a:endParaRPr lang="ja-JP" altLang="en-US" sz="1200"/>
          </a:p>
        </c:rich>
      </c:tx>
      <c:layout>
        <c:manualLayout>
          <c:xMode val="edge"/>
          <c:yMode val="edge"/>
          <c:x val="0.24440493405543817"/>
          <c:y val="2.072689669950606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4115253593246369E-2"/>
          <c:y val="7.7349810440361627E-2"/>
          <c:w val="0.92987323659225518"/>
          <c:h val="0.83175542507434441"/>
        </c:manualLayout>
      </c:layout>
      <c:scatterChart>
        <c:scatterStyle val="lineMarker"/>
        <c:varyColors val="0"/>
        <c:ser>
          <c:idx val="3"/>
          <c:order val="0"/>
          <c:tx>
            <c:strRef>
              <c:f>N解析_EW!$BC$106:$BC$108</c:f>
              <c:strCache>
                <c:ptCount val="3"/>
                <c:pt idx="0">
                  <c:v>Nブレース
変形比</c:v>
                </c:pt>
                <c:pt idx="2">
                  <c:v>αNi</c:v>
                </c:pt>
              </c:strCache>
            </c:strRef>
          </c:tx>
          <c:marker>
            <c:symbol val="none"/>
          </c:marker>
          <c:xVal>
            <c:numRef>
              <c:f>N解析_EW!$BC$109:$BC$138</c:f>
              <c:numCache>
                <c:formatCode>0.000_ </c:formatCode>
                <c:ptCount val="30"/>
                <c:pt idx="2">
                  <c:v>1.4841611816601903</c:v>
                </c:pt>
                <c:pt idx="3">
                  <c:v>1.4482481456595238</c:v>
                </c:pt>
                <c:pt idx="4">
                  <c:v>1.4432868471225402</c:v>
                </c:pt>
                <c:pt idx="5">
                  <c:v>1.435863457790395</c:v>
                </c:pt>
                <c:pt idx="6">
                  <c:v>1.4184575752891504</c:v>
                </c:pt>
                <c:pt idx="7">
                  <c:v>1.408413614669515</c:v>
                </c:pt>
                <c:pt idx="8">
                  <c:v>1.0949857625645769</c:v>
                </c:pt>
                <c:pt idx="10">
                  <c:v>1.1978211012605344</c:v>
                </c:pt>
                <c:pt idx="11">
                  <c:v>1.1832135268549184</c:v>
                </c:pt>
                <c:pt idx="12">
                  <c:v>1.1929320355411039</c:v>
                </c:pt>
                <c:pt idx="13">
                  <c:v>1.2293427091884435</c:v>
                </c:pt>
                <c:pt idx="15">
                  <c:v>1.6017942631990827</c:v>
                </c:pt>
                <c:pt idx="16">
                  <c:v>1.4997839310514212</c:v>
                </c:pt>
                <c:pt idx="17">
                  <c:v>1.5175736701362004</c:v>
                </c:pt>
                <c:pt idx="18">
                  <c:v>1.5259514427631353</c:v>
                </c:pt>
                <c:pt idx="19">
                  <c:v>1.5431886239999151</c:v>
                </c:pt>
                <c:pt idx="20">
                  <c:v>1.5371352069241886</c:v>
                </c:pt>
                <c:pt idx="21">
                  <c:v>1.5313178496017328</c:v>
                </c:pt>
                <c:pt idx="22">
                  <c:v>1.5274863620714534</c:v>
                </c:pt>
                <c:pt idx="23">
                  <c:v>1.5177834746683845</c:v>
                </c:pt>
                <c:pt idx="24">
                  <c:v>1.5254977406715571</c:v>
                </c:pt>
                <c:pt idx="25">
                  <c:v>1.3993523032521411</c:v>
                </c:pt>
                <c:pt idx="26">
                  <c:v>1.4903735220722751</c:v>
                </c:pt>
              </c:numCache>
            </c:numRef>
          </c:xVal>
          <c:yVal>
            <c:numRef>
              <c:f>N解析_EW!$BB$109:$BB$138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8492600"/>
        <c:axId val="318492984"/>
      </c:scatterChart>
      <c:valAx>
        <c:axId val="31849260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400" b="0"/>
                </a:pPr>
                <a:r>
                  <a:rPr lang="el-GR" altLang="ja-JP" sz="1400" b="0"/>
                  <a:t>α</a:t>
                </a:r>
                <a:r>
                  <a:rPr lang="en-US" altLang="ja-JP" sz="1400" b="0"/>
                  <a:t>Ni = UdNi / UNi</a:t>
                </a:r>
              </a:p>
            </c:rich>
          </c:tx>
          <c:layout>
            <c:manualLayout>
              <c:xMode val="edge"/>
              <c:yMode val="edge"/>
              <c:x val="0.40825089012102589"/>
              <c:y val="0.95547800467585386"/>
            </c:manualLayout>
          </c:layout>
          <c:overlay val="0"/>
        </c:title>
        <c:numFmt formatCode="0.000_ 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318492984"/>
        <c:crosses val="autoZero"/>
        <c:crossBetween val="midCat"/>
      </c:valAx>
      <c:valAx>
        <c:axId val="318492984"/>
        <c:scaling>
          <c:orientation val="minMax"/>
          <c:max val="31"/>
          <c:min val="1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ja-JP" altLang="en-US" sz="1200" b="0"/>
                  <a:t>層数</a:t>
                </a:r>
              </a:p>
            </c:rich>
          </c:tx>
          <c:layout>
            <c:manualLayout>
              <c:xMode val="edge"/>
              <c:yMode val="edge"/>
              <c:x val="6.5852670162917576E-4"/>
              <c:y val="0.3836166777007697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31849260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9.2104338475874306E-2"/>
          <c:y val="0.74408740303340959"/>
          <c:w val="0.28836902890854438"/>
          <c:h val="0.14478567211622406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462643</xdr:colOff>
      <xdr:row>84</xdr:row>
      <xdr:rowOff>146276</xdr:rowOff>
    </xdr:from>
    <xdr:to>
      <xdr:col>13</xdr:col>
      <xdr:colOff>582640</xdr:colOff>
      <xdr:row>118</xdr:row>
      <xdr:rowOff>136471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449036</xdr:colOff>
      <xdr:row>119</xdr:row>
      <xdr:rowOff>85044</xdr:rowOff>
    </xdr:from>
    <xdr:to>
      <xdr:col>13</xdr:col>
      <xdr:colOff>558828</xdr:colOff>
      <xdr:row>153</xdr:row>
      <xdr:rowOff>105856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43</xdr:col>
      <xdr:colOff>190500</xdr:colOff>
      <xdr:row>138</xdr:row>
      <xdr:rowOff>155865</xdr:rowOff>
    </xdr:from>
    <xdr:to>
      <xdr:col>56</xdr:col>
      <xdr:colOff>121227</xdr:colOff>
      <xdr:row>173</xdr:row>
      <xdr:rowOff>3495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36</xdr:col>
      <xdr:colOff>217715</xdr:colOff>
      <xdr:row>138</xdr:row>
      <xdr:rowOff>13606</xdr:rowOff>
    </xdr:from>
    <xdr:to>
      <xdr:col>41</xdr:col>
      <xdr:colOff>404852</xdr:colOff>
      <xdr:row>173</xdr:row>
      <xdr:rowOff>132226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533679" y="24424820"/>
          <a:ext cx="2360199" cy="6309869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0.31367</cdr:x>
      <cdr:y>0.08231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0" y="0"/>
          <a:ext cx="1741715" cy="5034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400"/>
            <a:t>EW</a:t>
          </a:r>
          <a:r>
            <a:rPr kumimoji="1" lang="ja-JP" altLang="en-US" sz="1400"/>
            <a:t>方向</a:t>
          </a:r>
          <a:r>
            <a:rPr kumimoji="1" lang="en-US" altLang="ja-JP" sz="1400"/>
            <a:t>_Y14</a:t>
          </a:r>
          <a:r>
            <a:rPr kumimoji="1" lang="ja-JP" altLang="en-US" sz="1400"/>
            <a:t>通り</a:t>
          </a:r>
        </a:p>
      </cdr:txBody>
    </cdr:sp>
  </cdr:relSizeAnchor>
  <cdr:relSizeAnchor xmlns:cdr="http://schemas.openxmlformats.org/drawingml/2006/chartDrawing">
    <cdr:from>
      <cdr:x>0.68633</cdr:x>
      <cdr:y>0.0083</cdr:y>
    </cdr:from>
    <cdr:to>
      <cdr:x>1</cdr:x>
      <cdr:y>0.09061</cdr:y>
    </cdr:to>
    <cdr:sp macro="" textlink="">
      <cdr:nvSpPr>
        <cdr:cNvPr id="3" name="テキスト ボックス 4"/>
        <cdr:cNvSpPr txBox="1"/>
      </cdr:nvSpPr>
      <cdr:spPr>
        <a:xfrm xmlns:a="http://schemas.openxmlformats.org/drawingml/2006/main">
          <a:off x="3856532" y="50800"/>
          <a:ext cx="1741715" cy="5034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400"/>
            <a:t>MODEL-ALL</a:t>
          </a:r>
          <a:endParaRPr kumimoji="1" lang="ja-JP" altLang="en-US" sz="14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0.31367</cdr:x>
      <cdr:y>0.08231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0" y="0"/>
          <a:ext cx="1741715" cy="5034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400"/>
            <a:t>EW</a:t>
          </a:r>
          <a:r>
            <a:rPr kumimoji="1" lang="ja-JP" altLang="en-US" sz="1400"/>
            <a:t>方向</a:t>
          </a:r>
          <a:r>
            <a:rPr kumimoji="1" lang="en-US" altLang="ja-JP" sz="1400"/>
            <a:t>_Y21</a:t>
          </a:r>
          <a:r>
            <a:rPr kumimoji="1" lang="ja-JP" altLang="en-US" sz="1400"/>
            <a:t>通り</a:t>
          </a:r>
        </a:p>
      </cdr:txBody>
    </cdr:sp>
  </cdr:relSizeAnchor>
  <cdr:relSizeAnchor xmlns:cdr="http://schemas.openxmlformats.org/drawingml/2006/chartDrawing">
    <cdr:from>
      <cdr:x>0.68453</cdr:x>
      <cdr:y>0.00667</cdr:y>
    </cdr:from>
    <cdr:to>
      <cdr:x>0.9982</cdr:x>
      <cdr:y>0.08898</cdr:y>
    </cdr:to>
    <cdr:sp macro="" textlink="">
      <cdr:nvSpPr>
        <cdr:cNvPr id="3" name="テキスト ボックス 4"/>
        <cdr:cNvSpPr txBox="1"/>
      </cdr:nvSpPr>
      <cdr:spPr>
        <a:xfrm xmlns:a="http://schemas.openxmlformats.org/drawingml/2006/main">
          <a:off x="3800956" y="40820"/>
          <a:ext cx="1741715" cy="5034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400"/>
            <a:t>MODEL-ALL</a:t>
          </a:r>
          <a:endParaRPr kumimoji="1" lang="ja-JP" altLang="en-US" sz="14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0.68633</cdr:x>
      <cdr:y>0.01449</cdr:y>
    </cdr:from>
    <cdr:to>
      <cdr:x>1</cdr:x>
      <cdr:y>0.0968</cdr:y>
    </cdr:to>
    <cdr:sp macro="" textlink="">
      <cdr:nvSpPr>
        <cdr:cNvPr id="3" name="テキスト ボックス 4"/>
        <cdr:cNvSpPr txBox="1"/>
      </cdr:nvSpPr>
      <cdr:spPr>
        <a:xfrm xmlns:a="http://schemas.openxmlformats.org/drawingml/2006/main">
          <a:off x="3771796" y="83047"/>
          <a:ext cx="1723805" cy="471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400"/>
            <a:t>MODEL-EW-2-2</a:t>
          </a:r>
          <a:endParaRPr kumimoji="1" lang="ja-JP" altLang="en-US" sz="1400"/>
        </a:p>
      </cdr:txBody>
    </cdr:sp>
  </cdr:relSizeAnchor>
  <cdr:relSizeAnchor xmlns:cdr="http://schemas.openxmlformats.org/drawingml/2006/chartDrawing">
    <cdr:from>
      <cdr:x>0.00929</cdr:x>
      <cdr:y>0.00886</cdr:y>
    </cdr:from>
    <cdr:to>
      <cdr:x>0.21934</cdr:x>
      <cdr:y>0.09117</cdr:y>
    </cdr:to>
    <cdr:sp macro="" textlink="">
      <cdr:nvSpPr>
        <cdr:cNvPr id="4" name="テキスト ボックス 4"/>
        <cdr:cNvSpPr txBox="1"/>
      </cdr:nvSpPr>
      <cdr:spPr>
        <a:xfrm xmlns:a="http://schemas.openxmlformats.org/drawingml/2006/main">
          <a:off x="50800" y="50800"/>
          <a:ext cx="1148229" cy="4716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800"/>
            <a:t>EW</a:t>
          </a:r>
          <a:endParaRPr kumimoji="1" lang="ja-JP" altLang="en-US" sz="1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542925</xdr:colOff>
      <xdr:row>4</xdr:row>
      <xdr:rowOff>123825</xdr:rowOff>
    </xdr:from>
    <xdr:to>
      <xdr:col>7</xdr:col>
      <xdr:colOff>325953</xdr:colOff>
      <xdr:row>16</xdr:row>
      <xdr:rowOff>161924</xdr:rowOff>
    </xdr:to>
    <xdr:grpSp>
      <xdr:nvGrpSpPr>
        <xdr:cNvPr id="3" name="グループ化 2"/>
        <xdr:cNvGrpSpPr/>
      </xdr:nvGrpSpPr>
      <xdr:grpSpPr>
        <a:xfrm>
          <a:off x="3286125" y="809625"/>
          <a:ext cx="1840428" cy="2095499"/>
          <a:chOff x="8972550" y="676275"/>
          <a:chExt cx="2088078" cy="2095499"/>
        </a:xfrm>
      </xdr:grpSpPr>
      <xdr:grpSp>
        <xdr:nvGrpSpPr>
          <xdr:cNvPr id="4" name="グループ化 3"/>
          <xdr:cNvGrpSpPr/>
        </xdr:nvGrpSpPr>
        <xdr:grpSpPr>
          <a:xfrm>
            <a:off x="8972550" y="761999"/>
            <a:ext cx="2088078" cy="2009775"/>
            <a:chOff x="8972550" y="761999"/>
            <a:chExt cx="2088078" cy="2009775"/>
          </a:xfrm>
        </xdr:grpSpPr>
        <xdr:pic>
          <xdr:nvPicPr>
            <xdr:cNvPr id="6" name="図 5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72550" y="761999"/>
              <a:ext cx="2088078" cy="20097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7" name="テキスト ボックス 6"/>
            <xdr:cNvSpPr txBox="1"/>
          </xdr:nvSpPr>
          <xdr:spPr>
            <a:xfrm>
              <a:off x="10153650" y="1657350"/>
              <a:ext cx="685800" cy="3524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1600"/>
                <a:t>+ û</a:t>
              </a:r>
              <a:r>
                <a:rPr kumimoji="1" lang="en-US" altLang="ja-JP" sz="1600" baseline="-25000"/>
                <a:t>dN,i</a:t>
              </a:r>
              <a:endParaRPr kumimoji="1" lang="ja-JP" altLang="en-US" sz="1600" baseline="-25000"/>
            </a:p>
          </xdr:txBody>
        </xdr:sp>
      </xdr:grpSp>
      <xdr:sp macro="" textlink="">
        <xdr:nvSpPr>
          <xdr:cNvPr id="5" name="テキスト ボックス 4"/>
          <xdr:cNvSpPr txBox="1"/>
        </xdr:nvSpPr>
        <xdr:spPr>
          <a:xfrm>
            <a:off x="10372726" y="676275"/>
            <a:ext cx="495299" cy="3238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600"/>
              <a:t>U</a:t>
            </a:r>
            <a:r>
              <a:rPr kumimoji="1" lang="en-US" altLang="ja-JP" sz="1600" baseline="-25000"/>
              <a:t>dNi</a:t>
            </a:r>
            <a:endParaRPr kumimoji="1" lang="ja-JP" altLang="en-US" sz="1600" baseline="-25000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304800</xdr:colOff>
      <xdr:row>4</xdr:row>
      <xdr:rowOff>123825</xdr:rowOff>
    </xdr:from>
    <xdr:to>
      <xdr:col>10</xdr:col>
      <xdr:colOff>628524</xdr:colOff>
      <xdr:row>10</xdr:row>
      <xdr:rowOff>104649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1875" y="809625"/>
          <a:ext cx="1009524" cy="10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BD210"/>
  <sheetViews>
    <sheetView topLeftCell="AB128" zoomScale="85" zoomScaleNormal="85" workbookViewId="0">
      <selection activeCell="BJ155" sqref="BJ155"/>
    </sheetView>
  </sheetViews>
  <sheetFormatPr defaultColWidth="5.625" defaultRowHeight="13.5"/>
  <cols>
    <col min="1" max="8" width="0" hidden="1" customWidth="1"/>
    <col min="9" max="9" width="6.5" hidden="1" customWidth="1"/>
    <col min="10" max="10" width="0" hidden="1" customWidth="1"/>
    <col min="11" max="11" width="6.5" hidden="1" customWidth="1"/>
    <col min="12" max="12" width="0" hidden="1" customWidth="1"/>
    <col min="13" max="13" width="6" hidden="1" customWidth="1"/>
    <col min="14" max="14" width="7" hidden="1" customWidth="1"/>
    <col min="15" max="27" width="0" hidden="1" customWidth="1"/>
    <col min="35" max="35" width="6.75" bestFit="1" customWidth="1"/>
  </cols>
  <sheetData>
    <row r="1" spans="1:53">
      <c r="A1" s="7" t="s">
        <v>0</v>
      </c>
      <c r="B1" s="125" t="s">
        <v>5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7"/>
      <c r="O1" s="129" t="s">
        <v>6</v>
      </c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7"/>
      <c r="AC1" s="21" t="s">
        <v>19</v>
      </c>
      <c r="AD1" s="115" t="s">
        <v>5</v>
      </c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7"/>
      <c r="AP1" s="115" t="s">
        <v>6</v>
      </c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7"/>
    </row>
    <row r="2" spans="1:53">
      <c r="A2" s="6"/>
      <c r="B2" s="128" t="s">
        <v>1</v>
      </c>
      <c r="C2" s="123"/>
      <c r="D2" s="123"/>
      <c r="E2" s="123" t="s">
        <v>2</v>
      </c>
      <c r="F2" s="123"/>
      <c r="G2" s="123"/>
      <c r="H2" s="123"/>
      <c r="I2" s="123"/>
      <c r="J2" s="123"/>
      <c r="K2" s="123"/>
      <c r="L2" s="123" t="s">
        <v>3</v>
      </c>
      <c r="M2" s="123"/>
      <c r="N2" s="124"/>
      <c r="O2" s="106" t="s">
        <v>1</v>
      </c>
      <c r="P2" s="123"/>
      <c r="Q2" s="123"/>
      <c r="R2" s="123" t="s">
        <v>2</v>
      </c>
      <c r="S2" s="123"/>
      <c r="T2" s="123"/>
      <c r="U2" s="123"/>
      <c r="V2" s="123"/>
      <c r="W2" s="123"/>
      <c r="X2" s="123"/>
      <c r="Y2" s="123" t="s">
        <v>3</v>
      </c>
      <c r="Z2" s="123"/>
      <c r="AA2" s="124"/>
      <c r="AC2" s="19"/>
      <c r="AD2" s="101" t="s">
        <v>1</v>
      </c>
      <c r="AE2" s="94" t="s">
        <v>2</v>
      </c>
      <c r="AF2" s="101" t="s">
        <v>1</v>
      </c>
      <c r="AG2" s="85" t="s">
        <v>2</v>
      </c>
      <c r="AH2" s="105" t="s">
        <v>3</v>
      </c>
      <c r="AI2" s="106"/>
      <c r="AJ2" s="105" t="s">
        <v>90</v>
      </c>
      <c r="AK2" s="106"/>
      <c r="AL2" s="85" t="s">
        <v>18</v>
      </c>
      <c r="AM2" s="94" t="s">
        <v>20</v>
      </c>
      <c r="AN2" s="101" t="s">
        <v>1</v>
      </c>
      <c r="AO2" s="97" t="s">
        <v>2</v>
      </c>
      <c r="AP2" s="101" t="s">
        <v>1</v>
      </c>
      <c r="AQ2" s="94" t="s">
        <v>2</v>
      </c>
      <c r="AR2" s="101" t="s">
        <v>1</v>
      </c>
      <c r="AS2" s="85" t="s">
        <v>2</v>
      </c>
      <c r="AT2" s="105" t="s">
        <v>3</v>
      </c>
      <c r="AU2" s="106"/>
      <c r="AV2" s="105" t="s">
        <v>90</v>
      </c>
      <c r="AW2" s="106"/>
      <c r="AX2" s="85" t="s">
        <v>18</v>
      </c>
      <c r="AY2" s="94" t="s">
        <v>20</v>
      </c>
      <c r="AZ2" s="101" t="s">
        <v>1</v>
      </c>
      <c r="BA2" s="97" t="s">
        <v>2</v>
      </c>
    </row>
    <row r="3" spans="1:53">
      <c r="A3" s="6">
        <v>31</v>
      </c>
      <c r="B3" s="2">
        <v>2411</v>
      </c>
      <c r="C3" s="4">
        <v>2412</v>
      </c>
      <c r="D3" s="4">
        <v>2413</v>
      </c>
      <c r="E3" s="4">
        <v>2414</v>
      </c>
      <c r="F3" s="4">
        <v>2415</v>
      </c>
      <c r="G3" s="4">
        <v>2416</v>
      </c>
      <c r="H3" s="4">
        <v>2417</v>
      </c>
      <c r="I3" s="4">
        <v>2418</v>
      </c>
      <c r="J3" s="4">
        <v>2419</v>
      </c>
      <c r="K3" s="4">
        <v>2420</v>
      </c>
      <c r="L3" s="4">
        <v>2421</v>
      </c>
      <c r="M3" s="4">
        <v>2422</v>
      </c>
      <c r="N3" s="1">
        <v>2423</v>
      </c>
      <c r="O3" s="3">
        <v>2482</v>
      </c>
      <c r="P3" s="4">
        <v>2483</v>
      </c>
      <c r="Q3" s="4">
        <v>2484</v>
      </c>
      <c r="R3" s="4">
        <v>2485</v>
      </c>
      <c r="S3" s="4">
        <v>2486</v>
      </c>
      <c r="T3" s="4">
        <v>2487</v>
      </c>
      <c r="U3" s="4">
        <v>2488</v>
      </c>
      <c r="V3" s="4">
        <v>2489</v>
      </c>
      <c r="W3" s="4">
        <v>2490</v>
      </c>
      <c r="X3" s="4">
        <v>2491</v>
      </c>
      <c r="Y3" s="4">
        <v>2492</v>
      </c>
      <c r="Z3" s="4">
        <v>2493</v>
      </c>
      <c r="AA3" s="1">
        <v>2494</v>
      </c>
      <c r="AB3" s="82"/>
      <c r="AC3" s="19"/>
      <c r="AD3" s="93"/>
      <c r="AE3" s="90"/>
      <c r="AF3" s="89"/>
      <c r="AG3" s="89"/>
      <c r="AH3" s="118"/>
      <c r="AI3" s="119"/>
      <c r="AJ3" s="120"/>
      <c r="AK3" s="121"/>
      <c r="AL3" s="89"/>
      <c r="AM3" s="89"/>
      <c r="AN3" s="92"/>
      <c r="AO3" s="91"/>
      <c r="AP3" s="93"/>
      <c r="AQ3" s="90"/>
      <c r="AR3" s="89"/>
      <c r="AS3" s="89"/>
      <c r="AT3" s="118"/>
      <c r="AU3" s="119"/>
      <c r="AV3" s="120"/>
      <c r="AW3" s="121"/>
      <c r="AX3" s="89"/>
      <c r="AY3" s="89"/>
      <c r="AZ3" s="92"/>
      <c r="BA3" s="91"/>
    </row>
    <row r="4" spans="1:53">
      <c r="A4" s="6">
        <v>30</v>
      </c>
      <c r="B4" s="2">
        <v>2353</v>
      </c>
      <c r="C4" s="4">
        <v>2354</v>
      </c>
      <c r="D4" s="4">
        <v>2355</v>
      </c>
      <c r="E4" s="4">
        <v>2356</v>
      </c>
      <c r="F4" s="4">
        <v>2357</v>
      </c>
      <c r="G4" s="4">
        <v>2358</v>
      </c>
      <c r="H4" s="4">
        <v>2359</v>
      </c>
      <c r="I4" s="4">
        <v>2360</v>
      </c>
      <c r="J4" s="4">
        <v>2361</v>
      </c>
      <c r="K4" s="4">
        <v>2362</v>
      </c>
      <c r="L4" s="4">
        <v>2363</v>
      </c>
      <c r="M4" s="4">
        <v>2364</v>
      </c>
      <c r="N4" s="1">
        <v>2365</v>
      </c>
      <c r="O4" s="3">
        <v>2398</v>
      </c>
      <c r="P4" s="4">
        <v>2399</v>
      </c>
      <c r="Q4" s="4">
        <v>2400</v>
      </c>
      <c r="R4" s="4">
        <v>2401</v>
      </c>
      <c r="S4" s="4">
        <v>2402</v>
      </c>
      <c r="T4" s="4">
        <v>2403</v>
      </c>
      <c r="U4" s="4">
        <v>2404</v>
      </c>
      <c r="V4" s="4">
        <v>2405</v>
      </c>
      <c r="W4" s="4">
        <v>2406</v>
      </c>
      <c r="X4" s="4">
        <v>2407</v>
      </c>
      <c r="Y4" s="4">
        <v>2408</v>
      </c>
      <c r="Z4" s="4">
        <v>2409</v>
      </c>
      <c r="AA4" s="1">
        <v>2410</v>
      </c>
      <c r="AB4" s="82"/>
      <c r="AC4" s="19">
        <v>30</v>
      </c>
      <c r="AD4" s="84"/>
      <c r="AE4" s="85"/>
      <c r="AF4" s="85"/>
      <c r="AG4" s="85"/>
      <c r="AH4" s="105" t="str">
        <f t="shared" ref="AH4:AH30" si="0">F39</f>
        <v>2417-2357</v>
      </c>
      <c r="AI4" s="106"/>
      <c r="AJ4" s="105" t="str">
        <f t="shared" ref="AJ4:AJ30" si="1">H39</f>
        <v>2417-2361</v>
      </c>
      <c r="AK4" s="106"/>
      <c r="AL4" s="85"/>
      <c r="AM4" s="85"/>
      <c r="AN4" s="85"/>
      <c r="AO4" s="97"/>
      <c r="AP4" s="84"/>
      <c r="AQ4" s="85"/>
      <c r="AR4" s="85"/>
      <c r="AS4" s="85"/>
      <c r="AT4" s="105" t="str">
        <f t="shared" ref="AT4:AT31" si="2">R39</f>
        <v>2488-2402</v>
      </c>
      <c r="AU4" s="106"/>
      <c r="AV4" s="105" t="str">
        <f t="shared" ref="AV4:AV31" si="3">T39</f>
        <v>2488-2406</v>
      </c>
      <c r="AW4" s="106"/>
      <c r="AX4" s="85"/>
      <c r="AY4" s="85"/>
      <c r="AZ4" s="85"/>
      <c r="BA4" s="97"/>
    </row>
    <row r="5" spans="1:53">
      <c r="A5" s="6">
        <v>29</v>
      </c>
      <c r="B5" s="2">
        <v>2273</v>
      </c>
      <c r="C5" s="4">
        <v>2274</v>
      </c>
      <c r="D5" s="4">
        <v>2275</v>
      </c>
      <c r="E5" s="4">
        <v>2276</v>
      </c>
      <c r="F5" s="4">
        <v>2277</v>
      </c>
      <c r="G5" s="4">
        <v>2278</v>
      </c>
      <c r="H5" s="4">
        <v>2279</v>
      </c>
      <c r="I5" s="4">
        <v>2280</v>
      </c>
      <c r="J5" s="4">
        <v>2281</v>
      </c>
      <c r="K5" s="4">
        <v>2282</v>
      </c>
      <c r="L5" s="4">
        <v>2283</v>
      </c>
      <c r="M5" s="4">
        <v>2284</v>
      </c>
      <c r="N5" s="1">
        <v>2285</v>
      </c>
      <c r="O5" s="3">
        <v>2340</v>
      </c>
      <c r="P5" s="4">
        <v>2341</v>
      </c>
      <c r="Q5" s="4">
        <v>2342</v>
      </c>
      <c r="R5" s="4">
        <v>2343</v>
      </c>
      <c r="S5" s="4">
        <v>2344</v>
      </c>
      <c r="T5" s="4">
        <v>2345</v>
      </c>
      <c r="U5" s="4">
        <v>2346</v>
      </c>
      <c r="V5" s="4">
        <v>2347</v>
      </c>
      <c r="W5" s="4">
        <v>2348</v>
      </c>
      <c r="X5" s="4">
        <v>2349</v>
      </c>
      <c r="Y5" s="4">
        <v>2350</v>
      </c>
      <c r="Z5" s="4">
        <v>2351</v>
      </c>
      <c r="AA5" s="1">
        <v>2352</v>
      </c>
      <c r="AB5" s="82"/>
      <c r="AC5" s="19">
        <v>29</v>
      </c>
      <c r="AD5" s="84"/>
      <c r="AE5" s="85"/>
      <c r="AF5" s="85"/>
      <c r="AG5" s="85"/>
      <c r="AH5" s="105" t="str">
        <f t="shared" si="0"/>
        <v>2359-2277</v>
      </c>
      <c r="AI5" s="106"/>
      <c r="AJ5" s="105" t="str">
        <f t="shared" si="1"/>
        <v>2359-2281</v>
      </c>
      <c r="AK5" s="106"/>
      <c r="AL5" s="85"/>
      <c r="AM5" s="85"/>
      <c r="AN5" s="85"/>
      <c r="AO5" s="97"/>
      <c r="AP5" s="84"/>
      <c r="AQ5" s="85"/>
      <c r="AR5" s="85"/>
      <c r="AS5" s="85"/>
      <c r="AT5" s="105" t="str">
        <f t="shared" si="2"/>
        <v>2404-2344</v>
      </c>
      <c r="AU5" s="106"/>
      <c r="AV5" s="105" t="str">
        <f t="shared" si="3"/>
        <v>2404-2348</v>
      </c>
      <c r="AW5" s="106"/>
      <c r="AX5" s="85"/>
      <c r="AY5" s="85"/>
      <c r="AZ5" s="85"/>
      <c r="BA5" s="97"/>
    </row>
    <row r="6" spans="1:53">
      <c r="A6" s="6">
        <v>28</v>
      </c>
      <c r="B6" s="2">
        <v>2193</v>
      </c>
      <c r="C6" s="4">
        <v>2194</v>
      </c>
      <c r="D6" s="4">
        <v>2195</v>
      </c>
      <c r="E6" s="4">
        <v>2196</v>
      </c>
      <c r="F6" s="4">
        <v>2197</v>
      </c>
      <c r="G6" s="4">
        <v>2198</v>
      </c>
      <c r="H6" s="4">
        <v>2199</v>
      </c>
      <c r="I6" s="4">
        <v>2200</v>
      </c>
      <c r="J6" s="4">
        <v>2201</v>
      </c>
      <c r="K6" s="4">
        <v>2202</v>
      </c>
      <c r="L6" s="4">
        <v>2203</v>
      </c>
      <c r="M6" s="4">
        <v>2204</v>
      </c>
      <c r="N6" s="1">
        <v>2205</v>
      </c>
      <c r="O6" s="3">
        <v>2260</v>
      </c>
      <c r="P6" s="4">
        <v>2261</v>
      </c>
      <c r="Q6" s="4">
        <v>2262</v>
      </c>
      <c r="R6" s="4">
        <v>2263</v>
      </c>
      <c r="S6" s="4">
        <v>2264</v>
      </c>
      <c r="T6" s="4">
        <v>2265</v>
      </c>
      <c r="U6" s="4">
        <v>2266</v>
      </c>
      <c r="V6" s="4">
        <v>2267</v>
      </c>
      <c r="W6" s="4">
        <v>2268</v>
      </c>
      <c r="X6" s="4">
        <v>2269</v>
      </c>
      <c r="Y6" s="4">
        <v>2270</v>
      </c>
      <c r="Z6" s="4">
        <v>2271</v>
      </c>
      <c r="AA6" s="1">
        <v>2272</v>
      </c>
      <c r="AB6" s="82"/>
      <c r="AC6" s="19">
        <v>28</v>
      </c>
      <c r="AD6" s="84"/>
      <c r="AE6" s="85"/>
      <c r="AF6" s="85"/>
      <c r="AG6" s="85"/>
      <c r="AH6" s="105" t="str">
        <f t="shared" si="0"/>
        <v>2279-2197</v>
      </c>
      <c r="AI6" s="106"/>
      <c r="AJ6" s="105" t="str">
        <f t="shared" si="1"/>
        <v>2279-2201</v>
      </c>
      <c r="AK6" s="106"/>
      <c r="AL6" s="85"/>
      <c r="AM6" s="85"/>
      <c r="AN6" s="85"/>
      <c r="AO6" s="97"/>
      <c r="AP6" s="84"/>
      <c r="AQ6" s="85"/>
      <c r="AR6" s="85"/>
      <c r="AS6" s="85"/>
      <c r="AT6" s="105" t="str">
        <f t="shared" si="2"/>
        <v>2346-2264</v>
      </c>
      <c r="AU6" s="106"/>
      <c r="AV6" s="105" t="str">
        <f t="shared" si="3"/>
        <v>2346-2268</v>
      </c>
      <c r="AW6" s="106"/>
      <c r="AX6" s="85"/>
      <c r="AY6" s="85"/>
      <c r="AZ6" s="85"/>
      <c r="BA6" s="97"/>
    </row>
    <row r="7" spans="1:53">
      <c r="A7" s="6">
        <v>27</v>
      </c>
      <c r="B7" s="2">
        <v>2113</v>
      </c>
      <c r="C7" s="4">
        <v>2114</v>
      </c>
      <c r="D7" s="4">
        <v>2115</v>
      </c>
      <c r="E7" s="4">
        <v>2116</v>
      </c>
      <c r="F7" s="4">
        <v>2117</v>
      </c>
      <c r="G7" s="4">
        <v>2118</v>
      </c>
      <c r="H7" s="4">
        <v>2119</v>
      </c>
      <c r="I7" s="4">
        <v>2120</v>
      </c>
      <c r="J7" s="4">
        <v>2121</v>
      </c>
      <c r="K7" s="4">
        <v>2122</v>
      </c>
      <c r="L7" s="4">
        <v>2123</v>
      </c>
      <c r="M7" s="4">
        <v>2124</v>
      </c>
      <c r="N7" s="1">
        <v>2125</v>
      </c>
      <c r="O7" s="3">
        <v>2180</v>
      </c>
      <c r="P7" s="4">
        <v>2181</v>
      </c>
      <c r="Q7" s="4">
        <v>2182</v>
      </c>
      <c r="R7" s="4">
        <v>2183</v>
      </c>
      <c r="S7" s="4">
        <v>2184</v>
      </c>
      <c r="T7" s="4">
        <v>2185</v>
      </c>
      <c r="U7" s="4">
        <v>2186</v>
      </c>
      <c r="V7" s="4">
        <v>2187</v>
      </c>
      <c r="W7" s="4">
        <v>2188</v>
      </c>
      <c r="X7" s="4">
        <v>2189</v>
      </c>
      <c r="Y7" s="4">
        <v>2190</v>
      </c>
      <c r="Z7" s="4">
        <v>2191</v>
      </c>
      <c r="AA7" s="1">
        <v>2192</v>
      </c>
      <c r="AB7" s="82"/>
      <c r="AC7" s="19">
        <v>27</v>
      </c>
      <c r="AD7" s="84"/>
      <c r="AE7" s="85"/>
      <c r="AF7" s="85"/>
      <c r="AG7" s="85"/>
      <c r="AH7" s="105" t="str">
        <f t="shared" si="0"/>
        <v>2199-2117</v>
      </c>
      <c r="AI7" s="106"/>
      <c r="AJ7" s="105" t="str">
        <f t="shared" si="1"/>
        <v>2199-2121</v>
      </c>
      <c r="AK7" s="106"/>
      <c r="AL7" s="85"/>
      <c r="AM7" s="85"/>
      <c r="AN7" s="85"/>
      <c r="AO7" s="97"/>
      <c r="AP7" s="84"/>
      <c r="AQ7" s="85"/>
      <c r="AR7" s="85"/>
      <c r="AS7" s="85"/>
      <c r="AT7" s="105" t="str">
        <f t="shared" si="2"/>
        <v>2266-2184</v>
      </c>
      <c r="AU7" s="106"/>
      <c r="AV7" s="105" t="str">
        <f t="shared" si="3"/>
        <v>2266-2188</v>
      </c>
      <c r="AW7" s="106"/>
      <c r="AX7" s="85"/>
      <c r="AY7" s="85"/>
      <c r="AZ7" s="85"/>
      <c r="BA7" s="97"/>
    </row>
    <row r="8" spans="1:53">
      <c r="A8" s="6">
        <v>26</v>
      </c>
      <c r="B8" s="2">
        <v>2033</v>
      </c>
      <c r="C8" s="4">
        <v>2034</v>
      </c>
      <c r="D8" s="4">
        <v>2035</v>
      </c>
      <c r="E8" s="4">
        <v>2036</v>
      </c>
      <c r="F8" s="4">
        <v>2037</v>
      </c>
      <c r="G8" s="4">
        <v>2038</v>
      </c>
      <c r="H8" s="4">
        <v>2039</v>
      </c>
      <c r="I8" s="4">
        <v>2040</v>
      </c>
      <c r="J8" s="4">
        <v>2041</v>
      </c>
      <c r="K8" s="4">
        <v>2042</v>
      </c>
      <c r="L8" s="4">
        <v>2043</v>
      </c>
      <c r="M8" s="4">
        <v>2044</v>
      </c>
      <c r="N8" s="1">
        <v>2045</v>
      </c>
      <c r="O8" s="3">
        <v>2100</v>
      </c>
      <c r="P8" s="4">
        <v>2101</v>
      </c>
      <c r="Q8" s="4">
        <v>2102</v>
      </c>
      <c r="R8" s="4">
        <v>2103</v>
      </c>
      <c r="S8" s="4">
        <v>2104</v>
      </c>
      <c r="T8" s="4">
        <v>2105</v>
      </c>
      <c r="U8" s="4">
        <v>2106</v>
      </c>
      <c r="V8" s="4">
        <v>2107</v>
      </c>
      <c r="W8" s="4">
        <v>2108</v>
      </c>
      <c r="X8" s="4">
        <v>2109</v>
      </c>
      <c r="Y8" s="4">
        <v>2110</v>
      </c>
      <c r="Z8" s="4">
        <v>2111</v>
      </c>
      <c r="AA8" s="1">
        <v>2112</v>
      </c>
      <c r="AB8" s="82"/>
      <c r="AC8" s="19">
        <v>26</v>
      </c>
      <c r="AD8" s="84"/>
      <c r="AE8" s="85"/>
      <c r="AF8" s="85"/>
      <c r="AG8" s="85"/>
      <c r="AH8" s="105" t="str">
        <f t="shared" si="0"/>
        <v>2119-2037</v>
      </c>
      <c r="AI8" s="106"/>
      <c r="AJ8" s="105" t="str">
        <f t="shared" si="1"/>
        <v>2119-2041</v>
      </c>
      <c r="AK8" s="106"/>
      <c r="AL8" s="85"/>
      <c r="AM8" s="85"/>
      <c r="AN8" s="85"/>
      <c r="AO8" s="97"/>
      <c r="AP8" s="84"/>
      <c r="AQ8" s="85"/>
      <c r="AR8" s="85"/>
      <c r="AS8" s="85"/>
      <c r="AT8" s="105" t="str">
        <f t="shared" si="2"/>
        <v>2186-2104</v>
      </c>
      <c r="AU8" s="106"/>
      <c r="AV8" s="105" t="str">
        <f t="shared" si="3"/>
        <v>2186-2108</v>
      </c>
      <c r="AW8" s="106"/>
      <c r="AX8" s="85"/>
      <c r="AY8" s="85"/>
      <c r="AZ8" s="85"/>
      <c r="BA8" s="97"/>
    </row>
    <row r="9" spans="1:53">
      <c r="A9" s="6">
        <v>25</v>
      </c>
      <c r="B9" s="2">
        <v>1953</v>
      </c>
      <c r="C9" s="4">
        <v>1954</v>
      </c>
      <c r="D9" s="4">
        <v>1955</v>
      </c>
      <c r="E9" s="4">
        <v>1956</v>
      </c>
      <c r="F9" s="4">
        <v>1957</v>
      </c>
      <c r="G9" s="4">
        <v>1958</v>
      </c>
      <c r="H9" s="4">
        <v>1959</v>
      </c>
      <c r="I9" s="4">
        <v>1960</v>
      </c>
      <c r="J9" s="4">
        <v>1961</v>
      </c>
      <c r="K9" s="4">
        <v>1962</v>
      </c>
      <c r="L9" s="4">
        <v>1963</v>
      </c>
      <c r="M9" s="4">
        <v>1964</v>
      </c>
      <c r="N9" s="1">
        <v>1965</v>
      </c>
      <c r="O9" s="3">
        <v>2020</v>
      </c>
      <c r="P9" s="4">
        <v>2021</v>
      </c>
      <c r="Q9" s="4">
        <v>2022</v>
      </c>
      <c r="R9" s="4">
        <v>2023</v>
      </c>
      <c r="S9" s="4">
        <v>2024</v>
      </c>
      <c r="T9" s="4">
        <v>2025</v>
      </c>
      <c r="U9" s="4">
        <v>2026</v>
      </c>
      <c r="V9" s="4">
        <v>2027</v>
      </c>
      <c r="W9" s="4">
        <v>2028</v>
      </c>
      <c r="X9" s="4">
        <v>2029</v>
      </c>
      <c r="Y9" s="4">
        <v>2030</v>
      </c>
      <c r="Z9" s="4">
        <v>2031</v>
      </c>
      <c r="AA9" s="1">
        <v>2032</v>
      </c>
      <c r="AB9" s="82"/>
      <c r="AC9" s="19">
        <v>25</v>
      </c>
      <c r="AD9" s="84"/>
      <c r="AE9" s="85"/>
      <c r="AF9" s="85"/>
      <c r="AG9" s="85"/>
      <c r="AH9" s="105" t="str">
        <f t="shared" si="0"/>
        <v>2039-1957</v>
      </c>
      <c r="AI9" s="106"/>
      <c r="AJ9" s="105" t="str">
        <f t="shared" si="1"/>
        <v>2039-1961</v>
      </c>
      <c r="AK9" s="106"/>
      <c r="AL9" s="85"/>
      <c r="AM9" s="85"/>
      <c r="AN9" s="85"/>
      <c r="AO9" s="97"/>
      <c r="AP9" s="84"/>
      <c r="AQ9" s="85"/>
      <c r="AR9" s="85"/>
      <c r="AS9" s="85"/>
      <c r="AT9" s="105" t="str">
        <f t="shared" si="2"/>
        <v>2106-2024</v>
      </c>
      <c r="AU9" s="106"/>
      <c r="AV9" s="105" t="str">
        <f t="shared" si="3"/>
        <v>2106-2028</v>
      </c>
      <c r="AW9" s="106"/>
      <c r="AX9" s="85"/>
      <c r="AY9" s="85"/>
      <c r="AZ9" s="85"/>
      <c r="BA9" s="97"/>
    </row>
    <row r="10" spans="1:53">
      <c r="A10" s="6">
        <v>24</v>
      </c>
      <c r="B10" s="2">
        <v>1873</v>
      </c>
      <c r="C10" s="4">
        <v>1874</v>
      </c>
      <c r="D10" s="4">
        <v>1875</v>
      </c>
      <c r="E10" s="4">
        <v>1876</v>
      </c>
      <c r="F10" s="4">
        <v>1877</v>
      </c>
      <c r="G10" s="4">
        <v>1878</v>
      </c>
      <c r="H10" s="4">
        <v>1879</v>
      </c>
      <c r="I10" s="4">
        <v>1880</v>
      </c>
      <c r="J10" s="4">
        <v>1881</v>
      </c>
      <c r="K10" s="4">
        <v>1882</v>
      </c>
      <c r="L10" s="4">
        <v>1883</v>
      </c>
      <c r="M10" s="4">
        <v>1884</v>
      </c>
      <c r="N10" s="1">
        <v>1885</v>
      </c>
      <c r="O10" s="3">
        <v>1940</v>
      </c>
      <c r="P10" s="4">
        <v>1941</v>
      </c>
      <c r="Q10" s="4">
        <v>1942</v>
      </c>
      <c r="R10" s="4">
        <v>1943</v>
      </c>
      <c r="S10" s="4">
        <v>1944</v>
      </c>
      <c r="T10" s="4">
        <v>1945</v>
      </c>
      <c r="U10" s="4">
        <v>1946</v>
      </c>
      <c r="V10" s="4">
        <v>1947</v>
      </c>
      <c r="W10" s="4">
        <v>1948</v>
      </c>
      <c r="X10" s="4">
        <v>1949</v>
      </c>
      <c r="Y10" s="4">
        <v>1950</v>
      </c>
      <c r="Z10" s="4">
        <v>1951</v>
      </c>
      <c r="AA10" s="1">
        <v>1952</v>
      </c>
      <c r="AB10" s="82"/>
      <c r="AC10" s="19">
        <v>24</v>
      </c>
      <c r="AD10" s="84"/>
      <c r="AE10" s="85"/>
      <c r="AF10" s="85"/>
      <c r="AG10" s="85"/>
      <c r="AH10" s="105" t="str">
        <f t="shared" si="0"/>
        <v>1959-1877</v>
      </c>
      <c r="AI10" s="106"/>
      <c r="AJ10" s="105" t="str">
        <f t="shared" si="1"/>
        <v>1959-1881</v>
      </c>
      <c r="AK10" s="106"/>
      <c r="AL10" s="85"/>
      <c r="AM10" s="85"/>
      <c r="AN10" s="85"/>
      <c r="AO10" s="97"/>
      <c r="AP10" s="84"/>
      <c r="AQ10" s="85"/>
      <c r="AR10" s="85"/>
      <c r="AS10" s="85"/>
      <c r="AT10" s="105" t="str">
        <f t="shared" si="2"/>
        <v>2026-1944</v>
      </c>
      <c r="AU10" s="106"/>
      <c r="AV10" s="105" t="str">
        <f t="shared" si="3"/>
        <v>2026-1948</v>
      </c>
      <c r="AW10" s="106"/>
      <c r="AX10" s="85"/>
      <c r="AY10" s="85"/>
      <c r="AZ10" s="85"/>
      <c r="BA10" s="97"/>
    </row>
    <row r="11" spans="1:53">
      <c r="A11" s="6">
        <v>23</v>
      </c>
      <c r="B11" s="2">
        <v>1793</v>
      </c>
      <c r="C11" s="4">
        <v>1794</v>
      </c>
      <c r="D11" s="4">
        <v>1795</v>
      </c>
      <c r="E11" s="4">
        <v>1796</v>
      </c>
      <c r="F11" s="4">
        <v>1797</v>
      </c>
      <c r="G11" s="4">
        <v>1798</v>
      </c>
      <c r="H11" s="4">
        <v>1799</v>
      </c>
      <c r="I11" s="4">
        <v>1800</v>
      </c>
      <c r="J11" s="4">
        <v>1801</v>
      </c>
      <c r="K11" s="4">
        <v>1802</v>
      </c>
      <c r="L11" s="4">
        <v>1803</v>
      </c>
      <c r="M11" s="4">
        <v>1804</v>
      </c>
      <c r="N11" s="1">
        <v>1805</v>
      </c>
      <c r="O11" s="3">
        <v>1860</v>
      </c>
      <c r="P11" s="4">
        <v>1861</v>
      </c>
      <c r="Q11" s="4">
        <v>1862</v>
      </c>
      <c r="R11" s="4">
        <v>1863</v>
      </c>
      <c r="S11" s="4">
        <v>1864</v>
      </c>
      <c r="T11" s="4">
        <v>1865</v>
      </c>
      <c r="U11" s="4">
        <v>1866</v>
      </c>
      <c r="V11" s="4">
        <v>1867</v>
      </c>
      <c r="W11" s="4">
        <v>1868</v>
      </c>
      <c r="X11" s="4">
        <v>1869</v>
      </c>
      <c r="Y11" s="4">
        <v>1870</v>
      </c>
      <c r="Z11" s="4">
        <v>1871</v>
      </c>
      <c r="AA11" s="1">
        <v>1872</v>
      </c>
      <c r="AB11" s="82"/>
      <c r="AC11" s="19">
        <v>23</v>
      </c>
      <c r="AD11" s="84"/>
      <c r="AE11" s="85"/>
      <c r="AF11" s="85"/>
      <c r="AG11" s="85"/>
      <c r="AH11" s="105" t="str">
        <f t="shared" si="0"/>
        <v>1879-1797</v>
      </c>
      <c r="AI11" s="106"/>
      <c r="AJ11" s="105" t="str">
        <f t="shared" si="1"/>
        <v>1879-1801</v>
      </c>
      <c r="AK11" s="106"/>
      <c r="AL11" s="85"/>
      <c r="AM11" s="85"/>
      <c r="AN11" s="85"/>
      <c r="AO11" s="97"/>
      <c r="AP11" s="84"/>
      <c r="AQ11" s="85"/>
      <c r="AR11" s="85"/>
      <c r="AS11" s="85"/>
      <c r="AT11" s="105" t="str">
        <f t="shared" si="2"/>
        <v>1946-1864</v>
      </c>
      <c r="AU11" s="106"/>
      <c r="AV11" s="105" t="str">
        <f t="shared" si="3"/>
        <v>1946-1868</v>
      </c>
      <c r="AW11" s="106"/>
      <c r="AX11" s="85"/>
      <c r="AY11" s="85"/>
      <c r="AZ11" s="85"/>
      <c r="BA11" s="97"/>
    </row>
    <row r="12" spans="1:53">
      <c r="A12" s="6">
        <v>22</v>
      </c>
      <c r="B12" s="2">
        <v>1709</v>
      </c>
      <c r="C12" s="4">
        <v>1710</v>
      </c>
      <c r="D12" s="4">
        <v>1711</v>
      </c>
      <c r="E12" s="4">
        <v>1712</v>
      </c>
      <c r="F12" s="4">
        <v>1713</v>
      </c>
      <c r="G12" s="4">
        <v>1714</v>
      </c>
      <c r="H12" s="4">
        <v>1715</v>
      </c>
      <c r="I12" s="4">
        <v>1716</v>
      </c>
      <c r="J12" s="4">
        <v>1717</v>
      </c>
      <c r="K12" s="4">
        <v>1718</v>
      </c>
      <c r="L12" s="4">
        <v>1719</v>
      </c>
      <c r="M12" s="4">
        <v>1720</v>
      </c>
      <c r="N12" s="1">
        <v>1721</v>
      </c>
      <c r="O12" s="3">
        <v>1780</v>
      </c>
      <c r="P12" s="4">
        <v>1781</v>
      </c>
      <c r="Q12" s="4">
        <v>1782</v>
      </c>
      <c r="R12" s="4">
        <v>1783</v>
      </c>
      <c r="S12" s="4">
        <v>1784</v>
      </c>
      <c r="T12" s="4">
        <v>1785</v>
      </c>
      <c r="U12" s="4">
        <v>1786</v>
      </c>
      <c r="V12" s="4">
        <v>1787</v>
      </c>
      <c r="W12" s="4">
        <v>1788</v>
      </c>
      <c r="X12" s="4">
        <v>1789</v>
      </c>
      <c r="Y12" s="4">
        <v>1790</v>
      </c>
      <c r="Z12" s="4">
        <v>1791</v>
      </c>
      <c r="AA12" s="1">
        <v>1792</v>
      </c>
      <c r="AB12" s="82"/>
      <c r="AC12" s="19">
        <v>22</v>
      </c>
      <c r="AD12" s="84"/>
      <c r="AE12" s="85"/>
      <c r="AF12" s="85"/>
      <c r="AG12" s="85"/>
      <c r="AH12" s="105" t="str">
        <f t="shared" si="0"/>
        <v>1799-1713</v>
      </c>
      <c r="AI12" s="106"/>
      <c r="AJ12" s="105" t="str">
        <f t="shared" si="1"/>
        <v>1799-1717</v>
      </c>
      <c r="AK12" s="106"/>
      <c r="AL12" s="85"/>
      <c r="AM12" s="85"/>
      <c r="AN12" s="85"/>
      <c r="AO12" s="97"/>
      <c r="AP12" s="84"/>
      <c r="AQ12" s="85"/>
      <c r="AR12" s="85"/>
      <c r="AS12" s="85"/>
      <c r="AT12" s="105" t="str">
        <f t="shared" si="2"/>
        <v>1866-1784</v>
      </c>
      <c r="AU12" s="106"/>
      <c r="AV12" s="105" t="str">
        <f t="shared" si="3"/>
        <v>1866-1788</v>
      </c>
      <c r="AW12" s="106"/>
      <c r="AX12" s="85"/>
      <c r="AY12" s="85"/>
      <c r="AZ12" s="85"/>
      <c r="BA12" s="97"/>
    </row>
    <row r="13" spans="1:53">
      <c r="A13" s="6">
        <v>21</v>
      </c>
      <c r="B13" s="2">
        <v>1627</v>
      </c>
      <c r="C13" s="4">
        <v>1628</v>
      </c>
      <c r="D13" s="4">
        <v>1629</v>
      </c>
      <c r="E13" s="4">
        <v>1630</v>
      </c>
      <c r="F13" s="4">
        <v>1631</v>
      </c>
      <c r="G13" s="4">
        <v>1632</v>
      </c>
      <c r="H13" s="4">
        <v>1633</v>
      </c>
      <c r="I13" s="4">
        <v>1634</v>
      </c>
      <c r="J13" s="4">
        <v>1635</v>
      </c>
      <c r="K13" s="4">
        <v>1636</v>
      </c>
      <c r="L13" s="4">
        <v>1637</v>
      </c>
      <c r="M13" s="4">
        <v>1638</v>
      </c>
      <c r="N13" s="1">
        <v>1639</v>
      </c>
      <c r="O13" s="3">
        <v>1696</v>
      </c>
      <c r="P13" s="4">
        <v>1697</v>
      </c>
      <c r="Q13" s="4">
        <v>1698</v>
      </c>
      <c r="R13" s="4">
        <v>1699</v>
      </c>
      <c r="S13" s="4">
        <v>1700</v>
      </c>
      <c r="T13" s="4">
        <v>1701</v>
      </c>
      <c r="U13" s="4">
        <v>1702</v>
      </c>
      <c r="V13" s="4">
        <v>1703</v>
      </c>
      <c r="W13" s="4">
        <v>1704</v>
      </c>
      <c r="X13" s="4">
        <v>1705</v>
      </c>
      <c r="Y13" s="4">
        <v>1706</v>
      </c>
      <c r="Z13" s="4">
        <v>1707</v>
      </c>
      <c r="AA13" s="1">
        <v>1708</v>
      </c>
      <c r="AB13" s="82"/>
      <c r="AC13" s="19">
        <v>21</v>
      </c>
      <c r="AD13" s="84"/>
      <c r="AE13" s="85"/>
      <c r="AF13" s="85"/>
      <c r="AG13" s="85"/>
      <c r="AH13" s="105" t="str">
        <f t="shared" si="0"/>
        <v>1715-1631</v>
      </c>
      <c r="AI13" s="106"/>
      <c r="AJ13" s="105" t="str">
        <f t="shared" si="1"/>
        <v>1715-1635</v>
      </c>
      <c r="AK13" s="106"/>
      <c r="AL13" s="85"/>
      <c r="AM13" s="85"/>
      <c r="AN13" s="85"/>
      <c r="AO13" s="97"/>
      <c r="AP13" s="84"/>
      <c r="AQ13" s="85"/>
      <c r="AR13" s="85"/>
      <c r="AS13" s="85"/>
      <c r="AT13" s="105" t="str">
        <f t="shared" si="2"/>
        <v>1786-1700</v>
      </c>
      <c r="AU13" s="106"/>
      <c r="AV13" s="105" t="str">
        <f t="shared" si="3"/>
        <v>1786-1704</v>
      </c>
      <c r="AW13" s="106"/>
      <c r="AX13" s="85"/>
      <c r="AY13" s="85"/>
      <c r="AZ13" s="85"/>
      <c r="BA13" s="97"/>
    </row>
    <row r="14" spans="1:53">
      <c r="A14" s="6">
        <v>20</v>
      </c>
      <c r="B14" s="2">
        <v>1545</v>
      </c>
      <c r="C14" s="4">
        <v>1546</v>
      </c>
      <c r="D14" s="4">
        <v>1547</v>
      </c>
      <c r="E14" s="4">
        <v>1548</v>
      </c>
      <c r="F14" s="4">
        <v>1549</v>
      </c>
      <c r="G14" s="4">
        <v>1550</v>
      </c>
      <c r="H14" s="4">
        <v>1551</v>
      </c>
      <c r="I14" s="4">
        <v>1552</v>
      </c>
      <c r="J14" s="4">
        <v>1553</v>
      </c>
      <c r="K14" s="4">
        <v>1554</v>
      </c>
      <c r="L14" s="4">
        <v>1555</v>
      </c>
      <c r="M14" s="4">
        <v>1556</v>
      </c>
      <c r="N14" s="1">
        <v>1557</v>
      </c>
      <c r="O14" s="3">
        <v>1614</v>
      </c>
      <c r="P14" s="4">
        <v>1615</v>
      </c>
      <c r="Q14" s="4">
        <v>1616</v>
      </c>
      <c r="R14" s="4">
        <v>1617</v>
      </c>
      <c r="S14" s="4">
        <v>1618</v>
      </c>
      <c r="T14" s="4">
        <v>1619</v>
      </c>
      <c r="U14" s="4">
        <v>1620</v>
      </c>
      <c r="V14" s="4">
        <v>1621</v>
      </c>
      <c r="W14" s="4">
        <v>1622</v>
      </c>
      <c r="X14" s="4">
        <v>1623</v>
      </c>
      <c r="Y14" s="4">
        <v>1624</v>
      </c>
      <c r="Z14" s="4">
        <v>1625</v>
      </c>
      <c r="AA14" s="1">
        <v>1626</v>
      </c>
      <c r="AB14" s="82"/>
      <c r="AC14" s="19">
        <v>20</v>
      </c>
      <c r="AD14" s="84"/>
      <c r="AE14" s="85"/>
      <c r="AF14" s="85"/>
      <c r="AG14" s="85"/>
      <c r="AH14" s="105" t="str">
        <f t="shared" si="0"/>
        <v>1633-1549</v>
      </c>
      <c r="AI14" s="106"/>
      <c r="AJ14" s="105" t="str">
        <f t="shared" si="1"/>
        <v>1633-1553</v>
      </c>
      <c r="AK14" s="106"/>
      <c r="AL14" s="85"/>
      <c r="AM14" s="85"/>
      <c r="AN14" s="85"/>
      <c r="AO14" s="97"/>
      <c r="AP14" s="84"/>
      <c r="AQ14" s="85"/>
      <c r="AR14" s="85"/>
      <c r="AS14" s="85"/>
      <c r="AT14" s="105" t="str">
        <f t="shared" si="2"/>
        <v>1702-1618</v>
      </c>
      <c r="AU14" s="106"/>
      <c r="AV14" s="105" t="str">
        <f t="shared" si="3"/>
        <v>1702-1622</v>
      </c>
      <c r="AW14" s="106"/>
      <c r="AX14" s="85"/>
      <c r="AY14" s="85"/>
      <c r="AZ14" s="85"/>
      <c r="BA14" s="97"/>
    </row>
    <row r="15" spans="1:53">
      <c r="A15" s="6">
        <v>19</v>
      </c>
      <c r="B15" s="2">
        <v>1463</v>
      </c>
      <c r="C15" s="4">
        <v>1464</v>
      </c>
      <c r="D15" s="4">
        <v>1465</v>
      </c>
      <c r="E15" s="4">
        <v>1466</v>
      </c>
      <c r="F15" s="4">
        <v>1467</v>
      </c>
      <c r="G15" s="4">
        <v>1468</v>
      </c>
      <c r="H15" s="4">
        <v>1469</v>
      </c>
      <c r="I15" s="4">
        <v>1470</v>
      </c>
      <c r="J15" s="4">
        <v>1471</v>
      </c>
      <c r="K15" s="4">
        <v>1472</v>
      </c>
      <c r="L15" s="4">
        <v>1473</v>
      </c>
      <c r="M15" s="4">
        <v>1474</v>
      </c>
      <c r="N15" s="1">
        <v>1475</v>
      </c>
      <c r="O15" s="3">
        <v>1532</v>
      </c>
      <c r="P15" s="4">
        <v>1533</v>
      </c>
      <c r="Q15" s="4">
        <v>1534</v>
      </c>
      <c r="R15" s="4">
        <v>1535</v>
      </c>
      <c r="S15" s="4">
        <v>1536</v>
      </c>
      <c r="T15" s="4">
        <v>1537</v>
      </c>
      <c r="U15" s="4">
        <v>1538</v>
      </c>
      <c r="V15" s="4">
        <v>1539</v>
      </c>
      <c r="W15" s="4">
        <v>1540</v>
      </c>
      <c r="X15" s="4">
        <v>1541</v>
      </c>
      <c r="Y15" s="4">
        <v>1542</v>
      </c>
      <c r="Z15" s="4">
        <v>1543</v>
      </c>
      <c r="AA15" s="1">
        <v>1544</v>
      </c>
      <c r="AB15" s="82"/>
      <c r="AC15" s="19">
        <v>19</v>
      </c>
      <c r="AD15" s="84"/>
      <c r="AE15" s="85"/>
      <c r="AF15" s="85"/>
      <c r="AG15" s="85"/>
      <c r="AH15" s="105" t="str">
        <f t="shared" si="0"/>
        <v>1551-1467</v>
      </c>
      <c r="AI15" s="106"/>
      <c r="AJ15" s="105" t="str">
        <f t="shared" si="1"/>
        <v>1551-1471</v>
      </c>
      <c r="AK15" s="106"/>
      <c r="AL15" s="85"/>
      <c r="AM15" s="85"/>
      <c r="AN15" s="85"/>
      <c r="AO15" s="97"/>
      <c r="AP15" s="84"/>
      <c r="AQ15" s="85"/>
      <c r="AR15" s="85"/>
      <c r="AS15" s="85"/>
      <c r="AT15" s="105" t="str">
        <f t="shared" si="2"/>
        <v>1620-1536</v>
      </c>
      <c r="AU15" s="106"/>
      <c r="AV15" s="105" t="str">
        <f t="shared" si="3"/>
        <v>1620-1540</v>
      </c>
      <c r="AW15" s="106"/>
      <c r="AX15" s="85"/>
      <c r="AY15" s="85"/>
      <c r="AZ15" s="85"/>
      <c r="BA15" s="97"/>
    </row>
    <row r="16" spans="1:53">
      <c r="A16" s="6">
        <v>18</v>
      </c>
      <c r="B16" s="2">
        <v>1381</v>
      </c>
      <c r="C16" s="4">
        <v>1382</v>
      </c>
      <c r="D16" s="4">
        <v>1383</v>
      </c>
      <c r="E16" s="4">
        <v>1384</v>
      </c>
      <c r="F16" s="4">
        <v>1385</v>
      </c>
      <c r="G16" s="4">
        <v>1386</v>
      </c>
      <c r="H16" s="4">
        <v>1387</v>
      </c>
      <c r="I16" s="4">
        <v>1388</v>
      </c>
      <c r="J16" s="4">
        <v>1389</v>
      </c>
      <c r="K16" s="4">
        <v>1390</v>
      </c>
      <c r="L16" s="4">
        <v>1391</v>
      </c>
      <c r="M16" s="4">
        <v>1392</v>
      </c>
      <c r="N16" s="1">
        <v>1393</v>
      </c>
      <c r="O16" s="3">
        <v>1450</v>
      </c>
      <c r="P16" s="4">
        <v>1451</v>
      </c>
      <c r="Q16" s="4">
        <v>1452</v>
      </c>
      <c r="R16" s="4">
        <v>1453</v>
      </c>
      <c r="S16" s="4">
        <v>1454</v>
      </c>
      <c r="T16" s="4">
        <v>1455</v>
      </c>
      <c r="U16" s="4">
        <v>1456</v>
      </c>
      <c r="V16" s="4">
        <v>1457</v>
      </c>
      <c r="W16" s="4">
        <v>1458</v>
      </c>
      <c r="X16" s="4">
        <v>1459</v>
      </c>
      <c r="Y16" s="4">
        <v>1460</v>
      </c>
      <c r="Z16" s="4">
        <v>1461</v>
      </c>
      <c r="AA16" s="1">
        <v>1462</v>
      </c>
      <c r="AB16" s="82"/>
      <c r="AC16" s="19">
        <v>18</v>
      </c>
      <c r="AD16" s="84"/>
      <c r="AE16" s="85"/>
      <c r="AF16" s="85"/>
      <c r="AG16" s="85"/>
      <c r="AH16" s="105" t="str">
        <f t="shared" si="0"/>
        <v>1469-1385</v>
      </c>
      <c r="AI16" s="106"/>
      <c r="AJ16" s="105" t="str">
        <f t="shared" si="1"/>
        <v>1469-1389</v>
      </c>
      <c r="AK16" s="106"/>
      <c r="AL16" s="85"/>
      <c r="AM16" s="85"/>
      <c r="AN16" s="85"/>
      <c r="AO16" s="97"/>
      <c r="AP16" s="84"/>
      <c r="AQ16" s="85"/>
      <c r="AR16" s="85"/>
      <c r="AS16" s="85"/>
      <c r="AT16" s="105" t="str">
        <f t="shared" si="2"/>
        <v>1538-1454</v>
      </c>
      <c r="AU16" s="106"/>
      <c r="AV16" s="105" t="str">
        <f t="shared" si="3"/>
        <v>1538-1458</v>
      </c>
      <c r="AW16" s="106"/>
      <c r="AX16" s="85"/>
      <c r="AY16" s="85"/>
      <c r="AZ16" s="85"/>
      <c r="BA16" s="97"/>
    </row>
    <row r="17" spans="1:53">
      <c r="A17" s="6">
        <v>17</v>
      </c>
      <c r="B17" s="2">
        <v>1299</v>
      </c>
      <c r="C17" s="4">
        <v>1300</v>
      </c>
      <c r="D17" s="4">
        <v>1301</v>
      </c>
      <c r="E17" s="4">
        <v>1302</v>
      </c>
      <c r="F17" s="4">
        <v>1303</v>
      </c>
      <c r="G17" s="4">
        <v>1304</v>
      </c>
      <c r="H17" s="4">
        <v>1305</v>
      </c>
      <c r="I17" s="4">
        <v>1306</v>
      </c>
      <c r="J17" s="4">
        <v>1307</v>
      </c>
      <c r="K17" s="4">
        <v>1308</v>
      </c>
      <c r="L17" s="4">
        <v>1309</v>
      </c>
      <c r="M17" s="4">
        <v>1310</v>
      </c>
      <c r="N17" s="1">
        <v>1311</v>
      </c>
      <c r="O17" s="3">
        <v>1368</v>
      </c>
      <c r="P17" s="4">
        <v>1369</v>
      </c>
      <c r="Q17" s="4">
        <v>1370</v>
      </c>
      <c r="R17" s="4">
        <v>1371</v>
      </c>
      <c r="S17" s="4">
        <v>1372</v>
      </c>
      <c r="T17" s="4">
        <v>1373</v>
      </c>
      <c r="U17" s="4">
        <v>1374</v>
      </c>
      <c r="V17" s="4">
        <v>1375</v>
      </c>
      <c r="W17" s="4">
        <v>1376</v>
      </c>
      <c r="X17" s="4">
        <v>1377</v>
      </c>
      <c r="Y17" s="4">
        <v>1378</v>
      </c>
      <c r="Z17" s="4">
        <v>1379</v>
      </c>
      <c r="AA17" s="1">
        <v>1380</v>
      </c>
      <c r="AB17" s="82"/>
      <c r="AC17" s="19">
        <v>17</v>
      </c>
      <c r="AD17" s="84"/>
      <c r="AE17" s="85"/>
      <c r="AF17" s="85"/>
      <c r="AG17" s="85"/>
      <c r="AH17" s="105" t="str">
        <f t="shared" si="0"/>
        <v>1387-1303</v>
      </c>
      <c r="AI17" s="106"/>
      <c r="AJ17" s="105" t="str">
        <f t="shared" si="1"/>
        <v>1387-1307</v>
      </c>
      <c r="AK17" s="106"/>
      <c r="AL17" s="85"/>
      <c r="AM17" s="85"/>
      <c r="AN17" s="85"/>
      <c r="AO17" s="97"/>
      <c r="AP17" s="84"/>
      <c r="AQ17" s="85"/>
      <c r="AR17" s="85"/>
      <c r="AS17" s="85"/>
      <c r="AT17" s="105" t="str">
        <f t="shared" si="2"/>
        <v>1456-1372</v>
      </c>
      <c r="AU17" s="106"/>
      <c r="AV17" s="105" t="str">
        <f t="shared" si="3"/>
        <v>1456-1376</v>
      </c>
      <c r="AW17" s="106"/>
      <c r="AX17" s="85"/>
      <c r="AY17" s="85"/>
      <c r="AZ17" s="85"/>
      <c r="BA17" s="97"/>
    </row>
    <row r="18" spans="1:53">
      <c r="A18" s="6">
        <v>16</v>
      </c>
      <c r="B18" s="2">
        <v>1215</v>
      </c>
      <c r="C18" s="4">
        <v>1216</v>
      </c>
      <c r="D18" s="4">
        <v>1217</v>
      </c>
      <c r="E18" s="4">
        <v>1218</v>
      </c>
      <c r="F18" s="4">
        <v>1219</v>
      </c>
      <c r="G18" s="4">
        <v>1220</v>
      </c>
      <c r="H18" s="4">
        <v>1221</v>
      </c>
      <c r="I18" s="4">
        <v>1222</v>
      </c>
      <c r="J18" s="4">
        <v>1223</v>
      </c>
      <c r="K18" s="4">
        <v>1224</v>
      </c>
      <c r="L18" s="4">
        <v>1225</v>
      </c>
      <c r="M18" s="4">
        <v>1226</v>
      </c>
      <c r="N18" s="1">
        <v>1227</v>
      </c>
      <c r="O18" s="3">
        <v>1286</v>
      </c>
      <c r="P18" s="4">
        <v>1287</v>
      </c>
      <c r="Q18" s="4">
        <v>1288</v>
      </c>
      <c r="R18" s="4">
        <v>1289</v>
      </c>
      <c r="S18" s="4">
        <v>1290</v>
      </c>
      <c r="T18" s="4">
        <v>1291</v>
      </c>
      <c r="U18" s="4">
        <v>1292</v>
      </c>
      <c r="V18" s="4">
        <v>1293</v>
      </c>
      <c r="W18" s="4">
        <v>1294</v>
      </c>
      <c r="X18" s="4">
        <v>1295</v>
      </c>
      <c r="Y18" s="4">
        <v>1296</v>
      </c>
      <c r="Z18" s="4">
        <v>1297</v>
      </c>
      <c r="AA18" s="1">
        <v>1298</v>
      </c>
      <c r="AB18" s="82"/>
      <c r="AC18" s="19">
        <v>16</v>
      </c>
      <c r="AD18" s="84"/>
      <c r="AE18" s="85"/>
      <c r="AF18" s="85"/>
      <c r="AG18" s="85"/>
      <c r="AH18" s="105" t="str">
        <f t="shared" si="0"/>
        <v>1305-1219</v>
      </c>
      <c r="AI18" s="106"/>
      <c r="AJ18" s="105" t="str">
        <f t="shared" si="1"/>
        <v>1305-1223</v>
      </c>
      <c r="AK18" s="106"/>
      <c r="AL18" s="85"/>
      <c r="AM18" s="85"/>
      <c r="AN18" s="85"/>
      <c r="AO18" s="97"/>
      <c r="AP18" s="84"/>
      <c r="AQ18" s="85"/>
      <c r="AR18" s="85"/>
      <c r="AS18" s="85"/>
      <c r="AT18" s="105" t="str">
        <f t="shared" si="2"/>
        <v>1374-1290</v>
      </c>
      <c r="AU18" s="106"/>
      <c r="AV18" s="105" t="str">
        <f t="shared" si="3"/>
        <v>1374-1294</v>
      </c>
      <c r="AW18" s="106"/>
      <c r="AX18" s="85"/>
      <c r="AY18" s="85"/>
      <c r="AZ18" s="85"/>
      <c r="BA18" s="97"/>
    </row>
    <row r="19" spans="1:53">
      <c r="A19" s="6">
        <v>15</v>
      </c>
      <c r="B19" s="2">
        <v>1133</v>
      </c>
      <c r="C19" s="4">
        <v>1134</v>
      </c>
      <c r="D19" s="4">
        <v>1135</v>
      </c>
      <c r="E19" s="4">
        <v>1136</v>
      </c>
      <c r="F19" s="4">
        <v>1137</v>
      </c>
      <c r="G19" s="4">
        <v>1138</v>
      </c>
      <c r="H19" s="4">
        <v>1139</v>
      </c>
      <c r="I19" s="4">
        <v>1140</v>
      </c>
      <c r="J19" s="4">
        <v>1141</v>
      </c>
      <c r="K19" s="4">
        <v>1142</v>
      </c>
      <c r="L19" s="4">
        <v>1143</v>
      </c>
      <c r="M19" s="4">
        <v>1144</v>
      </c>
      <c r="N19" s="1">
        <v>1145</v>
      </c>
      <c r="O19" s="3">
        <v>1202</v>
      </c>
      <c r="P19" s="4">
        <v>1203</v>
      </c>
      <c r="Q19" s="4">
        <v>1204</v>
      </c>
      <c r="R19" s="4">
        <v>1205</v>
      </c>
      <c r="S19" s="4">
        <v>1206</v>
      </c>
      <c r="T19" s="4">
        <v>1207</v>
      </c>
      <c r="U19" s="4">
        <v>1208</v>
      </c>
      <c r="V19" s="4">
        <v>1209</v>
      </c>
      <c r="W19" s="4">
        <v>1210</v>
      </c>
      <c r="X19" s="4">
        <v>1211</v>
      </c>
      <c r="Y19" s="4">
        <v>1212</v>
      </c>
      <c r="Z19" s="4">
        <v>1213</v>
      </c>
      <c r="AA19" s="1">
        <v>1214</v>
      </c>
      <c r="AB19" s="82"/>
      <c r="AC19" s="19">
        <v>15</v>
      </c>
      <c r="AD19" s="84"/>
      <c r="AE19" s="85"/>
      <c r="AF19" s="85"/>
      <c r="AG19" s="85"/>
      <c r="AH19" s="105" t="str">
        <f t="shared" si="0"/>
        <v>1221-1137</v>
      </c>
      <c r="AI19" s="106"/>
      <c r="AJ19" s="105" t="str">
        <f t="shared" si="1"/>
        <v>1221-1141</v>
      </c>
      <c r="AK19" s="106"/>
      <c r="AL19" s="85"/>
      <c r="AM19" s="85"/>
      <c r="AN19" s="85"/>
      <c r="AO19" s="97"/>
      <c r="AP19" s="84"/>
      <c r="AQ19" s="85"/>
      <c r="AR19" s="85"/>
      <c r="AS19" s="85"/>
      <c r="AT19" s="105" t="str">
        <f t="shared" si="2"/>
        <v>1292-1206</v>
      </c>
      <c r="AU19" s="106"/>
      <c r="AV19" s="105" t="str">
        <f t="shared" si="3"/>
        <v>1292-1210</v>
      </c>
      <c r="AW19" s="106"/>
      <c r="AX19" s="85"/>
      <c r="AY19" s="85"/>
      <c r="AZ19" s="85"/>
      <c r="BA19" s="97"/>
    </row>
    <row r="20" spans="1:53">
      <c r="A20" s="6">
        <v>14</v>
      </c>
      <c r="B20" s="2">
        <v>1051</v>
      </c>
      <c r="C20" s="4">
        <v>1052</v>
      </c>
      <c r="D20" s="4">
        <v>1053</v>
      </c>
      <c r="E20" s="4">
        <v>1054</v>
      </c>
      <c r="F20" s="4">
        <v>1055</v>
      </c>
      <c r="G20" s="4">
        <v>1056</v>
      </c>
      <c r="H20" s="4">
        <v>1057</v>
      </c>
      <c r="I20" s="4">
        <v>1058</v>
      </c>
      <c r="J20" s="4">
        <v>1059</v>
      </c>
      <c r="K20" s="4">
        <v>1060</v>
      </c>
      <c r="L20" s="4">
        <v>1061</v>
      </c>
      <c r="M20" s="4">
        <v>1062</v>
      </c>
      <c r="N20" s="1">
        <v>1063</v>
      </c>
      <c r="O20" s="3">
        <v>1120</v>
      </c>
      <c r="P20" s="4">
        <v>1121</v>
      </c>
      <c r="Q20" s="4">
        <v>1122</v>
      </c>
      <c r="R20" s="4">
        <v>1123</v>
      </c>
      <c r="S20" s="4">
        <v>1124</v>
      </c>
      <c r="T20" s="4">
        <v>1125</v>
      </c>
      <c r="U20" s="4">
        <v>1126</v>
      </c>
      <c r="V20" s="4">
        <v>1127</v>
      </c>
      <c r="W20" s="4">
        <v>1128</v>
      </c>
      <c r="X20" s="4">
        <v>1129</v>
      </c>
      <c r="Y20" s="4">
        <v>1130</v>
      </c>
      <c r="Z20" s="4">
        <v>1131</v>
      </c>
      <c r="AA20" s="1">
        <v>1132</v>
      </c>
      <c r="AB20" s="82"/>
      <c r="AC20" s="19">
        <v>14</v>
      </c>
      <c r="AD20" s="84"/>
      <c r="AE20" s="85"/>
      <c r="AF20" s="85"/>
      <c r="AG20" s="85"/>
      <c r="AH20" s="105" t="str">
        <f t="shared" si="0"/>
        <v>1139-1055</v>
      </c>
      <c r="AI20" s="106"/>
      <c r="AJ20" s="105" t="str">
        <f t="shared" si="1"/>
        <v>1139-1059</v>
      </c>
      <c r="AK20" s="106"/>
      <c r="AL20" s="85"/>
      <c r="AM20" s="85"/>
      <c r="AN20" s="85"/>
      <c r="AO20" s="97"/>
      <c r="AP20" s="84"/>
      <c r="AQ20" s="85"/>
      <c r="AR20" s="85"/>
      <c r="AS20" s="85"/>
      <c r="AT20" s="105" t="str">
        <f t="shared" si="2"/>
        <v>1208-1124</v>
      </c>
      <c r="AU20" s="106"/>
      <c r="AV20" s="105" t="str">
        <f t="shared" si="3"/>
        <v>1208-1128</v>
      </c>
      <c r="AW20" s="106"/>
      <c r="AX20" s="85"/>
      <c r="AY20" s="85"/>
      <c r="AZ20" s="85"/>
      <c r="BA20" s="97"/>
    </row>
    <row r="21" spans="1:53">
      <c r="A21" s="6">
        <v>13</v>
      </c>
      <c r="B21" s="2">
        <v>969</v>
      </c>
      <c r="C21" s="4">
        <v>970</v>
      </c>
      <c r="D21" s="4">
        <v>971</v>
      </c>
      <c r="E21" s="4">
        <v>972</v>
      </c>
      <c r="F21" s="4">
        <v>973</v>
      </c>
      <c r="G21" s="4">
        <v>974</v>
      </c>
      <c r="H21" s="4">
        <v>975</v>
      </c>
      <c r="I21" s="4">
        <v>976</v>
      </c>
      <c r="J21" s="4">
        <v>977</v>
      </c>
      <c r="K21" s="4">
        <v>978</v>
      </c>
      <c r="L21" s="4">
        <v>979</v>
      </c>
      <c r="M21" s="4">
        <v>980</v>
      </c>
      <c r="N21" s="1">
        <v>981</v>
      </c>
      <c r="O21" s="3">
        <v>1038</v>
      </c>
      <c r="P21" s="4">
        <v>1039</v>
      </c>
      <c r="Q21" s="4">
        <v>1040</v>
      </c>
      <c r="R21" s="4">
        <v>1041</v>
      </c>
      <c r="S21" s="4">
        <v>1042</v>
      </c>
      <c r="T21" s="4">
        <v>1043</v>
      </c>
      <c r="U21" s="4">
        <v>1044</v>
      </c>
      <c r="V21" s="4">
        <v>1045</v>
      </c>
      <c r="W21" s="4">
        <v>1046</v>
      </c>
      <c r="X21" s="4">
        <v>1047</v>
      </c>
      <c r="Y21" s="4">
        <v>1048</v>
      </c>
      <c r="Z21" s="4">
        <v>1049</v>
      </c>
      <c r="AA21" s="1">
        <v>1050</v>
      </c>
      <c r="AB21" s="82"/>
      <c r="AC21" s="19">
        <v>13</v>
      </c>
      <c r="AD21" s="84"/>
      <c r="AE21" s="85"/>
      <c r="AF21" s="85"/>
      <c r="AG21" s="85"/>
      <c r="AH21" s="105" t="str">
        <f t="shared" si="0"/>
        <v>1057-973</v>
      </c>
      <c r="AI21" s="106"/>
      <c r="AJ21" s="105" t="str">
        <f t="shared" si="1"/>
        <v>1057-977</v>
      </c>
      <c r="AK21" s="106"/>
      <c r="AL21" s="85"/>
      <c r="AM21" s="85"/>
      <c r="AN21" s="85"/>
      <c r="AO21" s="97"/>
      <c r="AP21" s="84"/>
      <c r="AQ21" s="85"/>
      <c r="AR21" s="85"/>
      <c r="AS21" s="85"/>
      <c r="AT21" s="105" t="str">
        <f t="shared" si="2"/>
        <v>1126-1042</v>
      </c>
      <c r="AU21" s="106"/>
      <c r="AV21" s="105" t="str">
        <f t="shared" si="3"/>
        <v>1126-1046</v>
      </c>
      <c r="AW21" s="106"/>
      <c r="AX21" s="85"/>
      <c r="AY21" s="85"/>
      <c r="AZ21" s="85"/>
      <c r="BA21" s="97"/>
    </row>
    <row r="22" spans="1:53">
      <c r="A22" s="6">
        <v>12</v>
      </c>
      <c r="B22" s="2">
        <v>883</v>
      </c>
      <c r="C22" s="4">
        <v>884</v>
      </c>
      <c r="D22" s="4">
        <v>885</v>
      </c>
      <c r="E22" s="4">
        <v>886</v>
      </c>
      <c r="F22" s="4">
        <v>887</v>
      </c>
      <c r="G22" s="4">
        <v>888</v>
      </c>
      <c r="H22" s="4">
        <v>889</v>
      </c>
      <c r="I22" s="4">
        <v>890</v>
      </c>
      <c r="J22" s="4">
        <v>891</v>
      </c>
      <c r="K22" s="4">
        <v>892</v>
      </c>
      <c r="L22" s="4">
        <v>893</v>
      </c>
      <c r="M22" s="4">
        <v>894</v>
      </c>
      <c r="N22" s="1">
        <v>895</v>
      </c>
      <c r="O22" s="3">
        <v>956</v>
      </c>
      <c r="P22" s="4">
        <v>957</v>
      </c>
      <c r="Q22" s="4">
        <v>958</v>
      </c>
      <c r="R22" s="4">
        <v>959</v>
      </c>
      <c r="S22" s="4">
        <v>960</v>
      </c>
      <c r="T22" s="4">
        <v>961</v>
      </c>
      <c r="U22" s="4">
        <v>962</v>
      </c>
      <c r="V22" s="4">
        <v>963</v>
      </c>
      <c r="W22" s="4">
        <v>964</v>
      </c>
      <c r="X22" s="4">
        <v>965</v>
      </c>
      <c r="Y22" s="4">
        <v>966</v>
      </c>
      <c r="Z22" s="4">
        <v>967</v>
      </c>
      <c r="AA22" s="1">
        <v>968</v>
      </c>
      <c r="AB22" s="82"/>
      <c r="AC22" s="19">
        <v>12</v>
      </c>
      <c r="AD22" s="84"/>
      <c r="AE22" s="85"/>
      <c r="AF22" s="85"/>
      <c r="AG22" s="85"/>
      <c r="AH22" s="105" t="str">
        <f t="shared" si="0"/>
        <v>975-887</v>
      </c>
      <c r="AI22" s="106"/>
      <c r="AJ22" s="105" t="str">
        <f t="shared" si="1"/>
        <v>975-891</v>
      </c>
      <c r="AK22" s="106"/>
      <c r="AL22" s="85"/>
      <c r="AM22" s="85"/>
      <c r="AN22" s="85"/>
      <c r="AO22" s="97"/>
      <c r="AP22" s="84"/>
      <c r="AQ22" s="85"/>
      <c r="AR22" s="85"/>
      <c r="AS22" s="85"/>
      <c r="AT22" s="105" t="str">
        <f t="shared" si="2"/>
        <v>1044-960</v>
      </c>
      <c r="AU22" s="106"/>
      <c r="AV22" s="105" t="str">
        <f t="shared" si="3"/>
        <v>1044-964</v>
      </c>
      <c r="AW22" s="106"/>
      <c r="AX22" s="85"/>
      <c r="AY22" s="85"/>
      <c r="AZ22" s="85"/>
      <c r="BA22" s="97"/>
    </row>
    <row r="23" spans="1:53">
      <c r="A23" s="6">
        <v>11</v>
      </c>
      <c r="B23" s="2">
        <v>797</v>
      </c>
      <c r="C23" s="4">
        <v>798</v>
      </c>
      <c r="D23" s="4">
        <v>799</v>
      </c>
      <c r="E23" s="4">
        <v>800</v>
      </c>
      <c r="F23" s="4">
        <v>801</v>
      </c>
      <c r="G23" s="4">
        <v>802</v>
      </c>
      <c r="H23" s="4">
        <v>803</v>
      </c>
      <c r="I23" s="4">
        <v>804</v>
      </c>
      <c r="J23" s="4">
        <v>805</v>
      </c>
      <c r="K23" s="4">
        <v>806</v>
      </c>
      <c r="L23" s="4">
        <v>807</v>
      </c>
      <c r="M23" s="4">
        <v>808</v>
      </c>
      <c r="N23" s="1">
        <v>809</v>
      </c>
      <c r="O23" s="3">
        <v>870</v>
      </c>
      <c r="P23" s="4">
        <v>871</v>
      </c>
      <c r="Q23" s="4">
        <v>872</v>
      </c>
      <c r="R23" s="4">
        <v>873</v>
      </c>
      <c r="S23" s="4">
        <v>874</v>
      </c>
      <c r="T23" s="4">
        <v>875</v>
      </c>
      <c r="U23" s="4">
        <v>876</v>
      </c>
      <c r="V23" s="4">
        <v>877</v>
      </c>
      <c r="W23" s="4">
        <v>878</v>
      </c>
      <c r="X23" s="4">
        <v>879</v>
      </c>
      <c r="Y23" s="4">
        <v>880</v>
      </c>
      <c r="Z23" s="4">
        <v>881</v>
      </c>
      <c r="AA23" s="1">
        <v>882</v>
      </c>
      <c r="AB23" s="82"/>
      <c r="AC23" s="19">
        <v>11</v>
      </c>
      <c r="AD23" s="84"/>
      <c r="AE23" s="85"/>
      <c r="AF23" s="85"/>
      <c r="AG23" s="85"/>
      <c r="AH23" s="105" t="str">
        <f t="shared" si="0"/>
        <v>889-801</v>
      </c>
      <c r="AI23" s="106"/>
      <c r="AJ23" s="105" t="str">
        <f t="shared" si="1"/>
        <v>889-805</v>
      </c>
      <c r="AK23" s="106"/>
      <c r="AL23" s="85"/>
      <c r="AM23" s="85"/>
      <c r="AN23" s="85"/>
      <c r="AO23" s="97"/>
      <c r="AP23" s="84"/>
      <c r="AQ23" s="85"/>
      <c r="AR23" s="85"/>
      <c r="AS23" s="85"/>
      <c r="AT23" s="105" t="str">
        <f t="shared" si="2"/>
        <v>962-874</v>
      </c>
      <c r="AU23" s="106"/>
      <c r="AV23" s="105" t="str">
        <f t="shared" si="3"/>
        <v>962-878</v>
      </c>
      <c r="AW23" s="106"/>
      <c r="AX23" s="85"/>
      <c r="AY23" s="85"/>
      <c r="AZ23" s="85"/>
      <c r="BA23" s="97"/>
    </row>
    <row r="24" spans="1:53">
      <c r="A24" s="6">
        <v>10</v>
      </c>
      <c r="B24" s="2">
        <v>711</v>
      </c>
      <c r="C24" s="4">
        <v>712</v>
      </c>
      <c r="D24" s="4">
        <v>713</v>
      </c>
      <c r="E24" s="4">
        <v>714</v>
      </c>
      <c r="F24" s="4">
        <v>715</v>
      </c>
      <c r="G24" s="4">
        <v>716</v>
      </c>
      <c r="H24" s="4">
        <v>717</v>
      </c>
      <c r="I24" s="4">
        <v>718</v>
      </c>
      <c r="J24" s="4">
        <v>719</v>
      </c>
      <c r="K24" s="4">
        <v>720</v>
      </c>
      <c r="L24" s="4">
        <v>721</v>
      </c>
      <c r="M24" s="4">
        <v>722</v>
      </c>
      <c r="N24" s="1">
        <v>723</v>
      </c>
      <c r="O24" s="3">
        <v>784</v>
      </c>
      <c r="P24" s="4">
        <v>785</v>
      </c>
      <c r="Q24" s="4">
        <v>786</v>
      </c>
      <c r="R24" s="4">
        <v>787</v>
      </c>
      <c r="S24" s="4">
        <v>788</v>
      </c>
      <c r="T24" s="4">
        <v>789</v>
      </c>
      <c r="U24" s="4">
        <v>790</v>
      </c>
      <c r="V24" s="4">
        <v>791</v>
      </c>
      <c r="W24" s="4">
        <v>792</v>
      </c>
      <c r="X24" s="4">
        <v>793</v>
      </c>
      <c r="Y24" s="4">
        <v>794</v>
      </c>
      <c r="Z24" s="4">
        <v>795</v>
      </c>
      <c r="AA24" s="1">
        <v>796</v>
      </c>
      <c r="AB24" s="82"/>
      <c r="AC24" s="19">
        <v>10</v>
      </c>
      <c r="AD24" s="84"/>
      <c r="AE24" s="85"/>
      <c r="AF24" s="85"/>
      <c r="AG24" s="85"/>
      <c r="AH24" s="105" t="str">
        <f t="shared" si="0"/>
        <v>803-715</v>
      </c>
      <c r="AI24" s="106"/>
      <c r="AJ24" s="105" t="str">
        <f t="shared" si="1"/>
        <v>803-719</v>
      </c>
      <c r="AK24" s="106"/>
      <c r="AL24" s="85"/>
      <c r="AM24" s="85"/>
      <c r="AN24" s="85"/>
      <c r="AO24" s="97"/>
      <c r="AP24" s="84"/>
      <c r="AQ24" s="85"/>
      <c r="AR24" s="85"/>
      <c r="AS24" s="85"/>
      <c r="AT24" s="105" t="str">
        <f t="shared" si="2"/>
        <v>876-788</v>
      </c>
      <c r="AU24" s="106"/>
      <c r="AV24" s="105" t="str">
        <f t="shared" si="3"/>
        <v>876-792</v>
      </c>
      <c r="AW24" s="106"/>
      <c r="AX24" s="85"/>
      <c r="AY24" s="85"/>
      <c r="AZ24" s="85"/>
      <c r="BA24" s="97"/>
    </row>
    <row r="25" spans="1:53">
      <c r="A25" s="6">
        <v>9</v>
      </c>
      <c r="B25" s="2">
        <v>625</v>
      </c>
      <c r="C25" s="4">
        <v>626</v>
      </c>
      <c r="D25" s="4">
        <v>627</v>
      </c>
      <c r="E25" s="4">
        <v>628</v>
      </c>
      <c r="F25" s="4">
        <v>629</v>
      </c>
      <c r="G25" s="4">
        <v>630</v>
      </c>
      <c r="H25" s="4">
        <v>631</v>
      </c>
      <c r="I25" s="4">
        <v>632</v>
      </c>
      <c r="J25" s="4">
        <v>633</v>
      </c>
      <c r="K25" s="4">
        <v>634</v>
      </c>
      <c r="L25" s="4">
        <v>635</v>
      </c>
      <c r="M25" s="4">
        <v>636</v>
      </c>
      <c r="N25" s="1">
        <v>637</v>
      </c>
      <c r="O25" s="3">
        <v>698</v>
      </c>
      <c r="P25" s="4">
        <v>699</v>
      </c>
      <c r="Q25" s="4">
        <v>700</v>
      </c>
      <c r="R25" s="4">
        <v>701</v>
      </c>
      <c r="S25" s="4">
        <v>702</v>
      </c>
      <c r="T25" s="4">
        <v>703</v>
      </c>
      <c r="U25" s="4">
        <v>704</v>
      </c>
      <c r="V25" s="4">
        <v>705</v>
      </c>
      <c r="W25" s="4">
        <v>706</v>
      </c>
      <c r="X25" s="4">
        <v>707</v>
      </c>
      <c r="Y25" s="4">
        <v>708</v>
      </c>
      <c r="Z25" s="4">
        <v>709</v>
      </c>
      <c r="AA25" s="1">
        <v>710</v>
      </c>
      <c r="AB25" s="82"/>
      <c r="AC25" s="19">
        <v>9</v>
      </c>
      <c r="AD25" s="84"/>
      <c r="AE25" s="85"/>
      <c r="AF25" s="85"/>
      <c r="AG25" s="85"/>
      <c r="AH25" s="105" t="str">
        <f t="shared" si="0"/>
        <v>717-629</v>
      </c>
      <c r="AI25" s="106"/>
      <c r="AJ25" s="105" t="str">
        <f t="shared" si="1"/>
        <v>717-633</v>
      </c>
      <c r="AK25" s="106"/>
      <c r="AL25" s="85"/>
      <c r="AM25" s="85"/>
      <c r="AN25" s="85"/>
      <c r="AO25" s="97"/>
      <c r="AP25" s="84"/>
      <c r="AQ25" s="85"/>
      <c r="AR25" s="85"/>
      <c r="AS25" s="85"/>
      <c r="AT25" s="105" t="str">
        <f t="shared" si="2"/>
        <v>790-702</v>
      </c>
      <c r="AU25" s="106"/>
      <c r="AV25" s="105" t="str">
        <f t="shared" si="3"/>
        <v>790-706</v>
      </c>
      <c r="AW25" s="106"/>
      <c r="AX25" s="85"/>
      <c r="AY25" s="85"/>
      <c r="AZ25" s="85"/>
      <c r="BA25" s="97"/>
    </row>
    <row r="26" spans="1:53">
      <c r="A26" s="6">
        <v>8</v>
      </c>
      <c r="B26" s="2">
        <v>539</v>
      </c>
      <c r="C26" s="4">
        <v>540</v>
      </c>
      <c r="D26" s="4">
        <v>541</v>
      </c>
      <c r="E26" s="4">
        <v>542</v>
      </c>
      <c r="F26" s="4">
        <v>543</v>
      </c>
      <c r="G26" s="4">
        <v>544</v>
      </c>
      <c r="H26" s="4">
        <v>545</v>
      </c>
      <c r="I26" s="4">
        <v>546</v>
      </c>
      <c r="J26" s="4">
        <v>547</v>
      </c>
      <c r="K26" s="4">
        <v>548</v>
      </c>
      <c r="L26" s="4">
        <v>549</v>
      </c>
      <c r="M26" s="4">
        <v>550</v>
      </c>
      <c r="N26" s="1">
        <v>551</v>
      </c>
      <c r="O26" s="3">
        <v>612</v>
      </c>
      <c r="P26" s="4">
        <v>613</v>
      </c>
      <c r="Q26" s="4">
        <v>614</v>
      </c>
      <c r="R26" s="4">
        <v>615</v>
      </c>
      <c r="S26" s="4">
        <v>616</v>
      </c>
      <c r="T26" s="4">
        <v>617</v>
      </c>
      <c r="U26" s="4">
        <v>618</v>
      </c>
      <c r="V26" s="4">
        <v>619</v>
      </c>
      <c r="W26" s="4">
        <v>620</v>
      </c>
      <c r="X26" s="4">
        <v>621</v>
      </c>
      <c r="Y26" s="4">
        <v>622</v>
      </c>
      <c r="Z26" s="4">
        <v>623</v>
      </c>
      <c r="AA26" s="1">
        <v>624</v>
      </c>
      <c r="AB26" s="82"/>
      <c r="AC26" s="19">
        <v>8</v>
      </c>
      <c r="AD26" s="84"/>
      <c r="AE26" s="85"/>
      <c r="AF26" s="85"/>
      <c r="AG26" s="85"/>
      <c r="AH26" s="105" t="str">
        <f t="shared" si="0"/>
        <v>631-543</v>
      </c>
      <c r="AI26" s="106"/>
      <c r="AJ26" s="105" t="str">
        <f t="shared" si="1"/>
        <v>631-547</v>
      </c>
      <c r="AK26" s="106"/>
      <c r="AL26" s="85"/>
      <c r="AM26" s="85"/>
      <c r="AN26" s="85"/>
      <c r="AO26" s="97"/>
      <c r="AP26" s="84"/>
      <c r="AQ26" s="85"/>
      <c r="AR26" s="85"/>
      <c r="AS26" s="85"/>
      <c r="AT26" s="105" t="str">
        <f t="shared" si="2"/>
        <v>704-616</v>
      </c>
      <c r="AU26" s="106"/>
      <c r="AV26" s="105" t="str">
        <f t="shared" si="3"/>
        <v>704-620</v>
      </c>
      <c r="AW26" s="106"/>
      <c r="AX26" s="85"/>
      <c r="AY26" s="85"/>
      <c r="AZ26" s="85"/>
      <c r="BA26" s="97"/>
    </row>
    <row r="27" spans="1:53">
      <c r="A27" s="6">
        <v>7</v>
      </c>
      <c r="B27" s="2">
        <v>453</v>
      </c>
      <c r="C27" s="4">
        <v>454</v>
      </c>
      <c r="D27" s="4">
        <v>455</v>
      </c>
      <c r="E27" s="4">
        <v>456</v>
      </c>
      <c r="F27" s="4">
        <v>457</v>
      </c>
      <c r="G27" s="4">
        <v>458</v>
      </c>
      <c r="H27" s="4">
        <v>459</v>
      </c>
      <c r="I27" s="4">
        <v>460</v>
      </c>
      <c r="J27" s="4">
        <v>461</v>
      </c>
      <c r="K27" s="4">
        <v>462</v>
      </c>
      <c r="L27" s="4">
        <v>463</v>
      </c>
      <c r="M27" s="4">
        <v>464</v>
      </c>
      <c r="N27" s="1">
        <v>465</v>
      </c>
      <c r="O27" s="3">
        <v>526</v>
      </c>
      <c r="P27" s="4">
        <v>527</v>
      </c>
      <c r="Q27" s="4">
        <v>528</v>
      </c>
      <c r="R27" s="4">
        <v>529</v>
      </c>
      <c r="S27" s="4">
        <v>530</v>
      </c>
      <c r="T27" s="4">
        <v>531</v>
      </c>
      <c r="U27" s="4">
        <v>532</v>
      </c>
      <c r="V27" s="4">
        <v>533</v>
      </c>
      <c r="W27" s="4">
        <v>534</v>
      </c>
      <c r="X27" s="4">
        <v>535</v>
      </c>
      <c r="Y27" s="4">
        <v>536</v>
      </c>
      <c r="Z27" s="4">
        <v>537</v>
      </c>
      <c r="AA27" s="1">
        <v>538</v>
      </c>
      <c r="AB27" s="82"/>
      <c r="AC27" s="19">
        <v>7</v>
      </c>
      <c r="AD27" s="84"/>
      <c r="AE27" s="85"/>
      <c r="AF27" s="85"/>
      <c r="AG27" s="85"/>
      <c r="AH27" s="105" t="str">
        <f t="shared" si="0"/>
        <v>545-457</v>
      </c>
      <c r="AI27" s="106"/>
      <c r="AJ27" s="105" t="str">
        <f t="shared" si="1"/>
        <v>545-461</v>
      </c>
      <c r="AK27" s="106"/>
      <c r="AL27" s="85"/>
      <c r="AM27" s="85"/>
      <c r="AN27" s="85"/>
      <c r="AO27" s="97"/>
      <c r="AP27" s="84"/>
      <c r="AQ27" s="85"/>
      <c r="AR27" s="85"/>
      <c r="AS27" s="85"/>
      <c r="AT27" s="105" t="str">
        <f t="shared" si="2"/>
        <v>618-530</v>
      </c>
      <c r="AU27" s="106"/>
      <c r="AV27" s="105" t="str">
        <f t="shared" si="3"/>
        <v>618-534</v>
      </c>
      <c r="AW27" s="106"/>
      <c r="AX27" s="85"/>
      <c r="AY27" s="85"/>
      <c r="AZ27" s="85"/>
      <c r="BA27" s="97"/>
    </row>
    <row r="28" spans="1:53">
      <c r="A28" s="6">
        <v>6</v>
      </c>
      <c r="B28" s="2">
        <v>367</v>
      </c>
      <c r="C28" s="4">
        <v>368</v>
      </c>
      <c r="D28" s="4">
        <v>369</v>
      </c>
      <c r="E28" s="4">
        <v>370</v>
      </c>
      <c r="F28" s="4">
        <v>371</v>
      </c>
      <c r="G28" s="4">
        <v>372</v>
      </c>
      <c r="H28" s="4">
        <v>373</v>
      </c>
      <c r="I28" s="4">
        <v>374</v>
      </c>
      <c r="J28" s="4">
        <v>375</v>
      </c>
      <c r="K28" s="4">
        <v>376</v>
      </c>
      <c r="L28" s="4">
        <v>377</v>
      </c>
      <c r="M28" s="4">
        <v>378</v>
      </c>
      <c r="N28" s="1">
        <v>379</v>
      </c>
      <c r="O28" s="3">
        <v>440</v>
      </c>
      <c r="P28" s="4">
        <v>441</v>
      </c>
      <c r="Q28" s="4">
        <v>442</v>
      </c>
      <c r="R28" s="4">
        <v>443</v>
      </c>
      <c r="S28" s="4">
        <v>444</v>
      </c>
      <c r="T28" s="4">
        <v>445</v>
      </c>
      <c r="U28" s="4">
        <v>446</v>
      </c>
      <c r="V28" s="4">
        <v>447</v>
      </c>
      <c r="W28" s="4">
        <v>448</v>
      </c>
      <c r="X28" s="4">
        <v>449</v>
      </c>
      <c r="Y28" s="4">
        <v>450</v>
      </c>
      <c r="Z28" s="4">
        <v>451</v>
      </c>
      <c r="AA28" s="1">
        <v>452</v>
      </c>
      <c r="AB28" s="82"/>
      <c r="AC28" s="19">
        <v>6</v>
      </c>
      <c r="AD28" s="84"/>
      <c r="AE28" s="85"/>
      <c r="AF28" s="85"/>
      <c r="AG28" s="85"/>
      <c r="AH28" s="105" t="str">
        <f t="shared" si="0"/>
        <v>459-371</v>
      </c>
      <c r="AI28" s="106"/>
      <c r="AJ28" s="105" t="str">
        <f t="shared" si="1"/>
        <v>459-375</v>
      </c>
      <c r="AK28" s="106"/>
      <c r="AL28" s="85"/>
      <c r="AM28" s="85"/>
      <c r="AN28" s="85"/>
      <c r="AO28" s="97"/>
      <c r="AP28" s="84"/>
      <c r="AQ28" s="85"/>
      <c r="AR28" s="85"/>
      <c r="AS28" s="85"/>
      <c r="AT28" s="105" t="str">
        <f t="shared" si="2"/>
        <v>532-444</v>
      </c>
      <c r="AU28" s="106"/>
      <c r="AV28" s="105" t="str">
        <f t="shared" si="3"/>
        <v>532-448</v>
      </c>
      <c r="AW28" s="106"/>
      <c r="AX28" s="85"/>
      <c r="AY28" s="85"/>
      <c r="AZ28" s="85"/>
      <c r="BA28" s="97"/>
    </row>
    <row r="29" spans="1:53">
      <c r="A29" s="6">
        <v>5</v>
      </c>
      <c r="B29" s="2">
        <v>281</v>
      </c>
      <c r="C29" s="4">
        <v>282</v>
      </c>
      <c r="D29" s="4">
        <v>283</v>
      </c>
      <c r="E29" s="4">
        <v>284</v>
      </c>
      <c r="F29" s="4">
        <v>285</v>
      </c>
      <c r="G29" s="4">
        <v>286</v>
      </c>
      <c r="H29" s="4">
        <v>287</v>
      </c>
      <c r="I29" s="4">
        <v>288</v>
      </c>
      <c r="J29" s="4">
        <v>289</v>
      </c>
      <c r="K29" s="4">
        <v>290</v>
      </c>
      <c r="L29" s="4">
        <v>291</v>
      </c>
      <c r="M29" s="4">
        <v>292</v>
      </c>
      <c r="N29" s="1">
        <v>293</v>
      </c>
      <c r="O29" s="3">
        <v>354</v>
      </c>
      <c r="P29" s="4">
        <v>355</v>
      </c>
      <c r="Q29" s="4">
        <v>356</v>
      </c>
      <c r="R29" s="4">
        <v>357</v>
      </c>
      <c r="S29" s="4">
        <v>358</v>
      </c>
      <c r="T29" s="4">
        <v>359</v>
      </c>
      <c r="U29" s="4">
        <v>360</v>
      </c>
      <c r="V29" s="4">
        <v>361</v>
      </c>
      <c r="W29" s="4">
        <v>362</v>
      </c>
      <c r="X29" s="4">
        <v>363</v>
      </c>
      <c r="Y29" s="4">
        <v>364</v>
      </c>
      <c r="Z29" s="4">
        <v>365</v>
      </c>
      <c r="AA29" s="1">
        <v>366</v>
      </c>
      <c r="AB29" s="82"/>
      <c r="AC29" s="19">
        <v>5</v>
      </c>
      <c r="AD29" s="84"/>
      <c r="AE29" s="85"/>
      <c r="AF29" s="85"/>
      <c r="AG29" s="85"/>
      <c r="AH29" s="105" t="str">
        <f t="shared" si="0"/>
        <v>373-285</v>
      </c>
      <c r="AI29" s="106"/>
      <c r="AJ29" s="105" t="str">
        <f t="shared" si="1"/>
        <v>373-289</v>
      </c>
      <c r="AK29" s="106"/>
      <c r="AL29" s="85"/>
      <c r="AM29" s="85"/>
      <c r="AN29" s="85"/>
      <c r="AO29" s="97"/>
      <c r="AP29" s="84"/>
      <c r="AQ29" s="85"/>
      <c r="AR29" s="85"/>
      <c r="AS29" s="85"/>
      <c r="AT29" s="105" t="str">
        <f t="shared" si="2"/>
        <v>446-358</v>
      </c>
      <c r="AU29" s="106"/>
      <c r="AV29" s="105" t="str">
        <f t="shared" si="3"/>
        <v>446-362</v>
      </c>
      <c r="AW29" s="106"/>
      <c r="AX29" s="85"/>
      <c r="AY29" s="85"/>
      <c r="AZ29" s="85"/>
      <c r="BA29" s="97"/>
    </row>
    <row r="30" spans="1:53">
      <c r="A30" s="6">
        <v>4</v>
      </c>
      <c r="B30" s="2">
        <v>196</v>
      </c>
      <c r="C30" s="4">
        <v>197</v>
      </c>
      <c r="D30" s="4">
        <v>198</v>
      </c>
      <c r="E30" s="4">
        <v>199</v>
      </c>
      <c r="F30" s="4">
        <v>200</v>
      </c>
      <c r="G30" s="4">
        <v>201</v>
      </c>
      <c r="H30" s="4">
        <v>202</v>
      </c>
      <c r="I30" s="4">
        <v>203</v>
      </c>
      <c r="J30" s="4">
        <v>204</v>
      </c>
      <c r="K30" s="4">
        <v>205</v>
      </c>
      <c r="L30" s="4">
        <v>206</v>
      </c>
      <c r="M30" s="4">
        <v>207</v>
      </c>
      <c r="N30" s="1">
        <v>208</v>
      </c>
      <c r="O30" s="3">
        <v>266</v>
      </c>
      <c r="P30" s="4">
        <v>267</v>
      </c>
      <c r="Q30" s="4">
        <v>268</v>
      </c>
      <c r="R30" s="4">
        <v>269</v>
      </c>
      <c r="S30" s="4">
        <v>270</v>
      </c>
      <c r="T30" s="4">
        <v>271</v>
      </c>
      <c r="U30" s="4">
        <v>272</v>
      </c>
      <c r="V30" s="4">
        <v>273</v>
      </c>
      <c r="W30" s="4">
        <v>274</v>
      </c>
      <c r="X30" s="4">
        <v>275</v>
      </c>
      <c r="Y30" s="4">
        <v>276</v>
      </c>
      <c r="Z30" s="4">
        <v>277</v>
      </c>
      <c r="AA30" s="1">
        <v>278</v>
      </c>
      <c r="AB30" s="82"/>
      <c r="AC30" s="19">
        <v>4</v>
      </c>
      <c r="AD30" s="84"/>
      <c r="AE30" s="85"/>
      <c r="AF30" s="85"/>
      <c r="AG30" s="85"/>
      <c r="AH30" s="105" t="str">
        <f t="shared" si="0"/>
        <v>287-200</v>
      </c>
      <c r="AI30" s="106"/>
      <c r="AJ30" s="105" t="str">
        <f t="shared" si="1"/>
        <v>287-204</v>
      </c>
      <c r="AK30" s="106"/>
      <c r="AL30" s="85"/>
      <c r="AM30" s="85"/>
      <c r="AN30" s="85"/>
      <c r="AO30" s="97"/>
      <c r="AP30" s="84"/>
      <c r="AQ30" s="85"/>
      <c r="AR30" s="85"/>
      <c r="AS30" s="85"/>
      <c r="AT30" s="105" t="str">
        <f t="shared" si="2"/>
        <v>360-270</v>
      </c>
      <c r="AU30" s="106"/>
      <c r="AV30" s="105" t="str">
        <f t="shared" si="3"/>
        <v>360-274</v>
      </c>
      <c r="AW30" s="106"/>
      <c r="AX30" s="85"/>
      <c r="AY30" s="85"/>
      <c r="AZ30" s="85"/>
      <c r="BA30" s="97"/>
    </row>
    <row r="31" spans="1:53">
      <c r="A31" s="6">
        <v>3</v>
      </c>
      <c r="B31" s="2">
        <v>117</v>
      </c>
      <c r="C31" s="4">
        <v>118</v>
      </c>
      <c r="D31" s="4">
        <v>119</v>
      </c>
      <c r="E31" s="4"/>
      <c r="F31" s="4"/>
      <c r="G31" s="4"/>
      <c r="H31" s="4"/>
      <c r="I31" s="4"/>
      <c r="J31" s="4"/>
      <c r="K31" s="4"/>
      <c r="L31" s="4">
        <v>120</v>
      </c>
      <c r="M31" s="4">
        <v>121</v>
      </c>
      <c r="N31" s="1">
        <v>122</v>
      </c>
      <c r="O31" s="3">
        <v>183</v>
      </c>
      <c r="P31" s="4">
        <v>184</v>
      </c>
      <c r="Q31" s="4">
        <v>185</v>
      </c>
      <c r="R31" s="4">
        <v>186</v>
      </c>
      <c r="S31" s="4">
        <v>187</v>
      </c>
      <c r="T31" s="4">
        <v>188</v>
      </c>
      <c r="U31" s="4">
        <v>189</v>
      </c>
      <c r="V31" s="4">
        <v>190</v>
      </c>
      <c r="W31" s="4">
        <v>191</v>
      </c>
      <c r="X31" s="4">
        <v>192</v>
      </c>
      <c r="Y31" s="4">
        <v>193</v>
      </c>
      <c r="Z31" s="4">
        <v>194</v>
      </c>
      <c r="AA31" s="1">
        <v>195</v>
      </c>
      <c r="AB31" s="82"/>
      <c r="AC31" s="19">
        <v>3</v>
      </c>
      <c r="AD31" s="84"/>
      <c r="AE31" s="85"/>
      <c r="AF31" s="85"/>
      <c r="AG31" s="85"/>
      <c r="AH31" s="105"/>
      <c r="AI31" s="106"/>
      <c r="AJ31" s="105"/>
      <c r="AK31" s="106"/>
      <c r="AL31" s="85"/>
      <c r="AM31" s="85"/>
      <c r="AN31" s="85"/>
      <c r="AO31" s="97"/>
      <c r="AP31" s="84"/>
      <c r="AQ31" s="85"/>
      <c r="AR31" s="85"/>
      <c r="AS31" s="85"/>
      <c r="AT31" s="105" t="str">
        <f t="shared" si="2"/>
        <v>272-187</v>
      </c>
      <c r="AU31" s="106"/>
      <c r="AV31" s="105" t="str">
        <f t="shared" si="3"/>
        <v>272-191</v>
      </c>
      <c r="AW31" s="106"/>
      <c r="AX31" s="85"/>
      <c r="AY31" s="85"/>
      <c r="AZ31" s="85"/>
      <c r="BA31" s="97"/>
    </row>
    <row r="32" spans="1:53">
      <c r="A32" s="6">
        <v>2</v>
      </c>
      <c r="B32" s="2">
        <v>45</v>
      </c>
      <c r="C32" s="4">
        <v>46</v>
      </c>
      <c r="D32" s="4">
        <v>47</v>
      </c>
      <c r="E32" s="4">
        <v>48</v>
      </c>
      <c r="F32" s="4"/>
      <c r="G32" s="4"/>
      <c r="H32" s="4"/>
      <c r="I32" s="4"/>
      <c r="J32" s="4"/>
      <c r="K32" s="4">
        <v>49</v>
      </c>
      <c r="L32" s="4">
        <v>50</v>
      </c>
      <c r="M32" s="4">
        <v>51</v>
      </c>
      <c r="N32" s="1">
        <v>52</v>
      </c>
      <c r="O32" s="3">
        <v>111</v>
      </c>
      <c r="P32" s="4">
        <v>112</v>
      </c>
      <c r="Q32" s="4">
        <v>113</v>
      </c>
      <c r="R32" s="4"/>
      <c r="S32" s="4"/>
      <c r="T32" s="4"/>
      <c r="U32" s="4"/>
      <c r="V32" s="4"/>
      <c r="W32" s="4"/>
      <c r="X32" s="4"/>
      <c r="Y32" s="4">
        <v>114</v>
      </c>
      <c r="Z32" s="4">
        <v>115</v>
      </c>
      <c r="AA32" s="1">
        <v>116</v>
      </c>
      <c r="AB32" s="82"/>
      <c r="AC32" s="19">
        <v>2</v>
      </c>
      <c r="AD32" s="84"/>
      <c r="AE32" s="85"/>
      <c r="AF32" s="85"/>
      <c r="AG32" s="85"/>
      <c r="AH32" s="105"/>
      <c r="AI32" s="106"/>
      <c r="AJ32" s="105"/>
      <c r="AK32" s="106"/>
      <c r="AL32" s="85"/>
      <c r="AM32" s="85"/>
      <c r="AN32" s="85"/>
      <c r="AO32" s="97"/>
      <c r="AP32" s="84"/>
      <c r="AQ32" s="85"/>
      <c r="AR32" s="85"/>
      <c r="AS32" s="85"/>
      <c r="AT32" s="105"/>
      <c r="AU32" s="106"/>
      <c r="AV32" s="105"/>
      <c r="AW32" s="106"/>
      <c r="AX32" s="85"/>
      <c r="AY32" s="85"/>
      <c r="AZ32" s="85"/>
      <c r="BA32" s="97"/>
    </row>
    <row r="33" spans="1:56" ht="14.25" thickBot="1">
      <c r="A33" s="5">
        <v>1</v>
      </c>
      <c r="B33" s="9">
        <v>1</v>
      </c>
      <c r="C33" s="10">
        <v>2</v>
      </c>
      <c r="D33" s="10">
        <v>3</v>
      </c>
      <c r="E33" s="10"/>
      <c r="F33" s="10"/>
      <c r="G33" s="10"/>
      <c r="H33" s="10"/>
      <c r="I33" s="10"/>
      <c r="J33" s="10"/>
      <c r="K33" s="10"/>
      <c r="L33" s="10">
        <v>4</v>
      </c>
      <c r="M33" s="10">
        <v>5</v>
      </c>
      <c r="N33" s="8">
        <v>6</v>
      </c>
      <c r="O33" s="11">
        <v>39</v>
      </c>
      <c r="P33" s="10">
        <v>40</v>
      </c>
      <c r="Q33" s="10">
        <v>41</v>
      </c>
      <c r="R33" s="10"/>
      <c r="S33" s="10"/>
      <c r="T33" s="10"/>
      <c r="U33" s="10"/>
      <c r="V33" s="10"/>
      <c r="W33" s="10"/>
      <c r="X33" s="10"/>
      <c r="Y33" s="10">
        <v>42</v>
      </c>
      <c r="Z33" s="10">
        <v>43</v>
      </c>
      <c r="AA33" s="8">
        <v>44</v>
      </c>
      <c r="AB33" s="82"/>
      <c r="AC33" s="18">
        <v>1</v>
      </c>
      <c r="AD33" s="87"/>
      <c r="AE33" s="88"/>
      <c r="AF33" s="88"/>
      <c r="AG33" s="88"/>
      <c r="AH33" s="103"/>
      <c r="AI33" s="104"/>
      <c r="AJ33" s="103"/>
      <c r="AK33" s="104"/>
      <c r="AL33" s="88"/>
      <c r="AM33" s="88"/>
      <c r="AN33" s="88"/>
      <c r="AO33" s="86"/>
      <c r="AP33" s="87"/>
      <c r="AQ33" s="88"/>
      <c r="AR33" s="88"/>
      <c r="AS33" s="88"/>
      <c r="AT33" s="103"/>
      <c r="AU33" s="104"/>
      <c r="AV33" s="103"/>
      <c r="AW33" s="104"/>
      <c r="AX33" s="88"/>
      <c r="AY33" s="88"/>
      <c r="AZ33" s="88"/>
      <c r="BA33" s="86"/>
    </row>
    <row r="34" spans="1:56">
      <c r="AB34" s="82"/>
      <c r="AC34" s="70" t="s">
        <v>92</v>
      </c>
      <c r="AF34" t="s">
        <v>60</v>
      </c>
    </row>
    <row r="35" spans="1:56" ht="17.25" thickBot="1">
      <c r="AB35" s="82"/>
      <c r="AD35" s="71" t="s">
        <v>93</v>
      </c>
      <c r="AE35" s="72"/>
      <c r="AG35" s="72" t="s">
        <v>94</v>
      </c>
      <c r="AP35" s="73" t="s">
        <v>93</v>
      </c>
      <c r="AQ35" s="74"/>
      <c r="AS35" s="74" t="s">
        <v>94</v>
      </c>
      <c r="BC35" s="37"/>
      <c r="BD35" s="37"/>
    </row>
    <row r="36" spans="1:56">
      <c r="A36" s="21" t="s">
        <v>19</v>
      </c>
      <c r="B36" s="115" t="s">
        <v>5</v>
      </c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7"/>
      <c r="N36" s="115" t="s">
        <v>6</v>
      </c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7"/>
      <c r="AB36" s="82"/>
      <c r="AC36" s="21" t="s">
        <v>19</v>
      </c>
      <c r="AD36" s="115" t="s">
        <v>5</v>
      </c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7"/>
      <c r="AP36" s="115" t="s">
        <v>6</v>
      </c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7"/>
      <c r="BC36" s="38"/>
      <c r="BD36" s="37"/>
    </row>
    <row r="37" spans="1:56">
      <c r="A37" s="19"/>
      <c r="B37" s="22" t="s">
        <v>1</v>
      </c>
      <c r="C37" s="23" t="s">
        <v>2</v>
      </c>
      <c r="D37" s="22" t="s">
        <v>1</v>
      </c>
      <c r="E37" s="15" t="s">
        <v>2</v>
      </c>
      <c r="F37" s="15" t="s">
        <v>3</v>
      </c>
      <c r="G37" s="15" t="s">
        <v>4</v>
      </c>
      <c r="H37" s="15" t="s">
        <v>16</v>
      </c>
      <c r="I37" s="15" t="s">
        <v>17</v>
      </c>
      <c r="J37" s="15" t="s">
        <v>18</v>
      </c>
      <c r="K37" s="23" t="s">
        <v>20</v>
      </c>
      <c r="L37" s="22" t="s">
        <v>1</v>
      </c>
      <c r="M37" s="13" t="s">
        <v>2</v>
      </c>
      <c r="N37" s="22" t="s">
        <v>1</v>
      </c>
      <c r="O37" s="23" t="s">
        <v>2</v>
      </c>
      <c r="P37" s="22" t="s">
        <v>1</v>
      </c>
      <c r="Q37" s="15" t="s">
        <v>2</v>
      </c>
      <c r="R37" s="15" t="s">
        <v>3</v>
      </c>
      <c r="S37" s="15" t="s">
        <v>4</v>
      </c>
      <c r="T37" s="15" t="s">
        <v>16</v>
      </c>
      <c r="U37" s="15" t="s">
        <v>17</v>
      </c>
      <c r="V37" s="15" t="s">
        <v>18</v>
      </c>
      <c r="W37" s="23" t="s">
        <v>20</v>
      </c>
      <c r="X37" s="22" t="s">
        <v>1</v>
      </c>
      <c r="Y37" s="13" t="s">
        <v>2</v>
      </c>
      <c r="AB37" s="82"/>
      <c r="AC37" s="19"/>
      <c r="AD37" s="101" t="s">
        <v>1</v>
      </c>
      <c r="AE37" s="94" t="s">
        <v>2</v>
      </c>
      <c r="AF37" s="101" t="s">
        <v>1</v>
      </c>
      <c r="AG37" s="85" t="s">
        <v>2</v>
      </c>
      <c r="AH37" s="85" t="s">
        <v>3</v>
      </c>
      <c r="AI37" s="85" t="s">
        <v>4</v>
      </c>
      <c r="AJ37" s="85" t="s">
        <v>16</v>
      </c>
      <c r="AK37" s="85" t="s">
        <v>17</v>
      </c>
      <c r="AL37" s="85" t="s">
        <v>18</v>
      </c>
      <c r="AM37" s="94" t="s">
        <v>20</v>
      </c>
      <c r="AN37" s="101" t="s">
        <v>1</v>
      </c>
      <c r="AO37" s="97" t="s">
        <v>2</v>
      </c>
      <c r="AP37" s="101" t="s">
        <v>1</v>
      </c>
      <c r="AQ37" s="94" t="s">
        <v>2</v>
      </c>
      <c r="AR37" s="101" t="s">
        <v>1</v>
      </c>
      <c r="AS37" s="85" t="s">
        <v>2</v>
      </c>
      <c r="AT37" s="85" t="s">
        <v>3</v>
      </c>
      <c r="AU37" s="85" t="s">
        <v>4</v>
      </c>
      <c r="AV37" s="85" t="s">
        <v>16</v>
      </c>
      <c r="AW37" s="85" t="s">
        <v>17</v>
      </c>
      <c r="AX37" s="85" t="s">
        <v>18</v>
      </c>
      <c r="AY37" s="94" t="s">
        <v>20</v>
      </c>
      <c r="AZ37" s="101" t="s">
        <v>1</v>
      </c>
      <c r="BA37" s="97" t="s">
        <v>2</v>
      </c>
      <c r="BC37" s="38"/>
      <c r="BD37" s="37"/>
    </row>
    <row r="38" spans="1:56">
      <c r="A38" s="19"/>
      <c r="B38" s="27"/>
      <c r="C38" s="24"/>
      <c r="D38" s="20"/>
      <c r="E38" s="20"/>
      <c r="F38" s="118"/>
      <c r="G38" s="119"/>
      <c r="H38" s="120"/>
      <c r="I38" s="121"/>
      <c r="J38" s="20"/>
      <c r="K38" s="20"/>
      <c r="L38" s="26"/>
      <c r="M38" s="25"/>
      <c r="N38" s="27"/>
      <c r="O38" s="24"/>
      <c r="P38" s="20"/>
      <c r="Q38" s="20"/>
      <c r="R38" s="26"/>
      <c r="S38" s="24"/>
      <c r="T38" s="26"/>
      <c r="U38" s="24"/>
      <c r="V38" s="20"/>
      <c r="W38" s="20"/>
      <c r="X38" s="26"/>
      <c r="Y38" s="25"/>
      <c r="AC38" s="19"/>
      <c r="AD38" s="93"/>
      <c r="AE38" s="90"/>
      <c r="AF38" s="89"/>
      <c r="AG38" s="89"/>
      <c r="AH38" s="118"/>
      <c r="AI38" s="119"/>
      <c r="AJ38" s="120"/>
      <c r="AK38" s="121"/>
      <c r="AL38" s="89"/>
      <c r="AM38" s="89"/>
      <c r="AN38" s="92"/>
      <c r="AO38" s="91"/>
      <c r="AP38" s="93"/>
      <c r="AQ38" s="90"/>
      <c r="AR38" s="89"/>
      <c r="AS38" s="89"/>
      <c r="AT38" s="118"/>
      <c r="AU38" s="119"/>
      <c r="AV38" s="120"/>
      <c r="AW38" s="121"/>
      <c r="AX38" s="89"/>
      <c r="AY38" s="89"/>
      <c r="AZ38" s="92"/>
      <c r="BA38" s="91"/>
      <c r="BC38" s="37"/>
      <c r="BD38" s="37"/>
    </row>
    <row r="39" spans="1:56">
      <c r="A39" s="19">
        <v>30</v>
      </c>
      <c r="B39" s="17" t="str">
        <f>C3&amp;"-"&amp;B4</f>
        <v>2412-2353</v>
      </c>
      <c r="C39" s="14" t="str">
        <f>D3&amp;"-"&amp;C4</f>
        <v>2413-2354</v>
      </c>
      <c r="D39" s="14"/>
      <c r="E39" s="14"/>
      <c r="F39" s="105" t="str">
        <f>H3&amp;"-"&amp;F4</f>
        <v>2417-2357</v>
      </c>
      <c r="G39" s="106"/>
      <c r="H39" s="105" t="str">
        <f>H3&amp;"-"&amp;J4</f>
        <v>2417-2361</v>
      </c>
      <c r="I39" s="106"/>
      <c r="J39" s="14"/>
      <c r="K39" s="14"/>
      <c r="L39" s="14" t="str">
        <f>L3&amp;"-"&amp;M4</f>
        <v>2421-2364</v>
      </c>
      <c r="M39" s="16" t="str">
        <f>M3&amp;"-"&amp;N4</f>
        <v>2422-2365</v>
      </c>
      <c r="N39" s="17" t="str">
        <f>P3&amp;"-"&amp;O4</f>
        <v>2483-2398</v>
      </c>
      <c r="O39" s="14" t="str">
        <f>Q3&amp;"-"&amp;P4</f>
        <v>2484-2399</v>
      </c>
      <c r="P39" s="14"/>
      <c r="Q39" s="14"/>
      <c r="R39" s="105" t="str">
        <f t="shared" ref="R39:R66" si="4">U3&amp;"-"&amp;S4</f>
        <v>2488-2402</v>
      </c>
      <c r="S39" s="106"/>
      <c r="T39" s="105" t="str">
        <f t="shared" ref="T39:T66" si="5">U3&amp;"-"&amp;W4</f>
        <v>2488-2406</v>
      </c>
      <c r="U39" s="106"/>
      <c r="V39" s="14"/>
      <c r="W39" s="14"/>
      <c r="X39" s="14" t="str">
        <f>Y3&amp;"-"&amp;Z4</f>
        <v>2492-2409</v>
      </c>
      <c r="Y39" s="16" t="str">
        <f>Z3&amp;"-"&amp;AA4</f>
        <v>2493-2410</v>
      </c>
      <c r="AC39" s="19">
        <v>30</v>
      </c>
      <c r="AD39" s="84"/>
      <c r="AE39" s="85"/>
      <c r="AF39" s="85"/>
      <c r="AG39" s="85"/>
      <c r="AH39" s="107" t="str">
        <f>IFERROR(VLOOKUP(AH4,'N解析_EW-トラス'!$A:$F,5,FALSE),"")</f>
        <v/>
      </c>
      <c r="AI39" s="108"/>
      <c r="AJ39" s="107" t="str">
        <f>IFERROR(VLOOKUP(AJ4,'N解析_EW-トラス'!$A:$F,5,FALSE),"")</f>
        <v/>
      </c>
      <c r="AK39" s="108"/>
      <c r="AL39" s="98"/>
      <c r="AM39" s="98"/>
      <c r="AN39" s="98"/>
      <c r="AO39" s="96"/>
      <c r="AP39" s="95"/>
      <c r="AQ39" s="98"/>
      <c r="AR39" s="98"/>
      <c r="AS39" s="98"/>
      <c r="AT39" s="107" t="str">
        <f>IFERROR(VLOOKUP(AT4,'N解析_EW-トラス'!$A:$F,5,FALSE),"")</f>
        <v/>
      </c>
      <c r="AU39" s="108"/>
      <c r="AV39" s="107" t="str">
        <f>IFERROR(VLOOKUP(AV4,'N解析_EW-トラス'!$A:$F,5,FALSE),"")</f>
        <v/>
      </c>
      <c r="AW39" s="108"/>
      <c r="AX39" s="85"/>
      <c r="AY39" s="85"/>
      <c r="AZ39" s="85"/>
      <c r="BA39" s="97"/>
      <c r="BC39" s="42"/>
      <c r="BD39" s="37"/>
    </row>
    <row r="40" spans="1:56">
      <c r="A40" s="19">
        <v>29</v>
      </c>
      <c r="B40" s="17" t="str">
        <f t="shared" ref="B40:C40" si="6">C4&amp;"-"&amp;B5</f>
        <v>2354-2273</v>
      </c>
      <c r="C40" s="14" t="str">
        <f t="shared" si="6"/>
        <v>2355-2274</v>
      </c>
      <c r="D40" s="14"/>
      <c r="E40" s="14"/>
      <c r="F40" s="105" t="str">
        <f t="shared" ref="F40:F65" si="7">H4&amp;"-"&amp;F5</f>
        <v>2359-2277</v>
      </c>
      <c r="G40" s="106"/>
      <c r="H40" s="105" t="str">
        <f t="shared" ref="H40:H65" si="8">H4&amp;"-"&amp;J5</f>
        <v>2359-2281</v>
      </c>
      <c r="I40" s="106"/>
      <c r="J40" s="14"/>
      <c r="K40" s="14"/>
      <c r="L40" s="14" t="str">
        <f t="shared" ref="L40:M40" si="9">L4&amp;"-"&amp;M5</f>
        <v>2363-2284</v>
      </c>
      <c r="M40" s="16" t="str">
        <f t="shared" si="9"/>
        <v>2364-2285</v>
      </c>
      <c r="N40" s="17" t="str">
        <f t="shared" ref="N40:O40" si="10">P4&amp;"-"&amp;O5</f>
        <v>2399-2340</v>
      </c>
      <c r="O40" s="14" t="str">
        <f t="shared" si="10"/>
        <v>2400-2341</v>
      </c>
      <c r="P40" s="14"/>
      <c r="Q40" s="14"/>
      <c r="R40" s="105" t="str">
        <f t="shared" si="4"/>
        <v>2404-2344</v>
      </c>
      <c r="S40" s="106"/>
      <c r="T40" s="105" t="str">
        <f t="shared" si="5"/>
        <v>2404-2348</v>
      </c>
      <c r="U40" s="106"/>
      <c r="V40" s="14"/>
      <c r="W40" s="14"/>
      <c r="X40" s="14" t="str">
        <f t="shared" ref="X40:Y40" si="11">Y4&amp;"-"&amp;Z5</f>
        <v>2408-2351</v>
      </c>
      <c r="Y40" s="16" t="str">
        <f t="shared" si="11"/>
        <v>2409-2352</v>
      </c>
      <c r="AC40" s="19">
        <v>29</v>
      </c>
      <c r="AD40" s="84"/>
      <c r="AE40" s="85"/>
      <c r="AF40" s="85"/>
      <c r="AG40" s="85"/>
      <c r="AH40" s="107" t="str">
        <f>IFERROR(VLOOKUP(AH5,'N解析_EW-トラス'!$A:$F,5,FALSE),"")</f>
        <v/>
      </c>
      <c r="AI40" s="108"/>
      <c r="AJ40" s="107" t="str">
        <f>IFERROR(VLOOKUP(AJ5,'N解析_EW-トラス'!$A:$F,5,FALSE),"")</f>
        <v/>
      </c>
      <c r="AK40" s="108"/>
      <c r="AL40" s="98"/>
      <c r="AM40" s="98"/>
      <c r="AN40" s="98"/>
      <c r="AO40" s="96"/>
      <c r="AP40" s="95"/>
      <c r="AQ40" s="98"/>
      <c r="AR40" s="98"/>
      <c r="AS40" s="98"/>
      <c r="AT40" s="107" t="str">
        <f>IFERROR(VLOOKUP(AT5,'N解析_EW-トラス'!$A:$F,5,FALSE),"")</f>
        <v/>
      </c>
      <c r="AU40" s="108"/>
      <c r="AV40" s="107" t="str">
        <f>IFERROR(VLOOKUP(AV5,'N解析_EW-トラス'!$A:$F,5,FALSE),"")</f>
        <v/>
      </c>
      <c r="AW40" s="108"/>
      <c r="AX40" s="85"/>
      <c r="AY40" s="85"/>
      <c r="AZ40" s="85"/>
      <c r="BA40" s="97"/>
      <c r="BC40" s="42"/>
      <c r="BD40" s="37"/>
    </row>
    <row r="41" spans="1:56">
      <c r="A41" s="19">
        <v>28</v>
      </c>
      <c r="B41" s="17" t="str">
        <f t="shared" ref="B41:C41" si="12">C5&amp;"-"&amp;B6</f>
        <v>2274-2193</v>
      </c>
      <c r="C41" s="14" t="str">
        <f t="shared" si="12"/>
        <v>2275-2194</v>
      </c>
      <c r="D41" s="14"/>
      <c r="E41" s="14"/>
      <c r="F41" s="105" t="str">
        <f t="shared" si="7"/>
        <v>2279-2197</v>
      </c>
      <c r="G41" s="106"/>
      <c r="H41" s="105" t="str">
        <f t="shared" si="8"/>
        <v>2279-2201</v>
      </c>
      <c r="I41" s="106"/>
      <c r="J41" s="14"/>
      <c r="K41" s="14"/>
      <c r="L41" s="14" t="str">
        <f t="shared" ref="L41:M41" si="13">L5&amp;"-"&amp;M6</f>
        <v>2283-2204</v>
      </c>
      <c r="M41" s="16" t="str">
        <f t="shared" si="13"/>
        <v>2284-2205</v>
      </c>
      <c r="N41" s="17" t="str">
        <f t="shared" ref="N41:O41" si="14">P5&amp;"-"&amp;O6</f>
        <v>2341-2260</v>
      </c>
      <c r="O41" s="14" t="str">
        <f t="shared" si="14"/>
        <v>2342-2261</v>
      </c>
      <c r="P41" s="14"/>
      <c r="Q41" s="14"/>
      <c r="R41" s="105" t="str">
        <f t="shared" si="4"/>
        <v>2346-2264</v>
      </c>
      <c r="S41" s="106"/>
      <c r="T41" s="105" t="str">
        <f t="shared" si="5"/>
        <v>2346-2268</v>
      </c>
      <c r="U41" s="106"/>
      <c r="V41" s="14"/>
      <c r="W41" s="14"/>
      <c r="X41" s="14" t="str">
        <f t="shared" ref="X41:Y41" si="15">Y5&amp;"-"&amp;Z6</f>
        <v>2350-2271</v>
      </c>
      <c r="Y41" s="16" t="str">
        <f t="shared" si="15"/>
        <v>2351-2272</v>
      </c>
      <c r="AC41" s="19">
        <v>28</v>
      </c>
      <c r="AD41" s="84"/>
      <c r="AE41" s="85"/>
      <c r="AF41" s="85"/>
      <c r="AG41" s="85"/>
      <c r="AH41" s="107">
        <f>IFERROR(VLOOKUP(AH6,'N解析_EW-トラス'!$A:$F,5,FALSE),"")</f>
        <v>-0.48599999999999999</v>
      </c>
      <c r="AI41" s="108"/>
      <c r="AJ41" s="107">
        <f>IFERROR(VLOOKUP(AJ6,'N解析_EW-トラス'!$A:$F,5,FALSE),"")</f>
        <v>0.48599999999999999</v>
      </c>
      <c r="AK41" s="108"/>
      <c r="AL41" s="98"/>
      <c r="AM41" s="98"/>
      <c r="AN41" s="98"/>
      <c r="AO41" s="96"/>
      <c r="AP41" s="95"/>
      <c r="AQ41" s="98"/>
      <c r="AR41" s="98"/>
      <c r="AS41" s="98"/>
      <c r="AT41" s="107">
        <f>IFERROR(VLOOKUP(AT6,'N解析_EW-トラス'!$A:$F,5,FALSE),"")</f>
        <v>-0.48599999999999999</v>
      </c>
      <c r="AU41" s="108"/>
      <c r="AV41" s="107">
        <f>IFERROR(VLOOKUP(AV6,'N解析_EW-トラス'!$A:$F,5,FALSE),"")</f>
        <v>0.48599999999999999</v>
      </c>
      <c r="AW41" s="108"/>
      <c r="AX41" s="85"/>
      <c r="AY41" s="85"/>
      <c r="AZ41" s="85"/>
      <c r="BA41" s="97"/>
      <c r="BC41" s="42"/>
    </row>
    <row r="42" spans="1:56">
      <c r="A42" s="19">
        <v>27</v>
      </c>
      <c r="B42" s="17" t="str">
        <f t="shared" ref="B42:C42" si="16">C6&amp;"-"&amp;B7</f>
        <v>2194-2113</v>
      </c>
      <c r="C42" s="14" t="str">
        <f t="shared" si="16"/>
        <v>2195-2114</v>
      </c>
      <c r="D42" s="14"/>
      <c r="E42" s="14"/>
      <c r="F42" s="105" t="str">
        <f t="shared" si="7"/>
        <v>2199-2117</v>
      </c>
      <c r="G42" s="106"/>
      <c r="H42" s="105" t="str">
        <f t="shared" si="8"/>
        <v>2199-2121</v>
      </c>
      <c r="I42" s="106"/>
      <c r="J42" s="14"/>
      <c r="K42" s="14"/>
      <c r="L42" s="14" t="str">
        <f t="shared" ref="L42:M42" si="17">L6&amp;"-"&amp;M7</f>
        <v>2203-2124</v>
      </c>
      <c r="M42" s="16" t="str">
        <f t="shared" si="17"/>
        <v>2204-2125</v>
      </c>
      <c r="N42" s="17" t="str">
        <f t="shared" ref="N42:O42" si="18">P6&amp;"-"&amp;O7</f>
        <v>2261-2180</v>
      </c>
      <c r="O42" s="14" t="str">
        <f t="shared" si="18"/>
        <v>2262-2181</v>
      </c>
      <c r="P42" s="14"/>
      <c r="Q42" s="14"/>
      <c r="R42" s="105" t="str">
        <f t="shared" si="4"/>
        <v>2266-2184</v>
      </c>
      <c r="S42" s="106"/>
      <c r="T42" s="105" t="str">
        <f t="shared" si="5"/>
        <v>2266-2188</v>
      </c>
      <c r="U42" s="106"/>
      <c r="V42" s="14"/>
      <c r="W42" s="14"/>
      <c r="X42" s="14" t="str">
        <f t="shared" ref="X42:Y42" si="19">Y6&amp;"-"&amp;Z7</f>
        <v>2270-2191</v>
      </c>
      <c r="Y42" s="16" t="str">
        <f t="shared" si="19"/>
        <v>2271-2192</v>
      </c>
      <c r="AC42" s="19">
        <v>27</v>
      </c>
      <c r="AD42" s="84"/>
      <c r="AE42" s="85"/>
      <c r="AF42" s="85"/>
      <c r="AG42" s="85"/>
      <c r="AH42" s="107">
        <f>IFERROR(VLOOKUP(AH7,'N解析_EW-トラス'!$A:$F,5,FALSE),"")</f>
        <v>-0.49399999999999999</v>
      </c>
      <c r="AI42" s="108"/>
      <c r="AJ42" s="107">
        <f>IFERROR(VLOOKUP(AJ7,'N解析_EW-トラス'!$A:$F,5,FALSE),"")</f>
        <v>0.49399999999999999</v>
      </c>
      <c r="AK42" s="108"/>
      <c r="AL42" s="98"/>
      <c r="AM42" s="98"/>
      <c r="AN42" s="98"/>
      <c r="AO42" s="96"/>
      <c r="AP42" s="95"/>
      <c r="AQ42" s="98"/>
      <c r="AR42" s="98"/>
      <c r="AS42" s="98"/>
      <c r="AT42" s="107">
        <f>IFERROR(VLOOKUP(AT7,'N解析_EW-トラス'!$A:$F,5,FALSE),"")</f>
        <v>-0.49399999999999999</v>
      </c>
      <c r="AU42" s="108"/>
      <c r="AV42" s="107">
        <f>IFERROR(VLOOKUP(AV7,'N解析_EW-トラス'!$A:$F,5,FALSE),"")</f>
        <v>0.49399999999999999</v>
      </c>
      <c r="AW42" s="108"/>
      <c r="AX42" s="85"/>
      <c r="AY42" s="85"/>
      <c r="AZ42" s="85"/>
      <c r="BA42" s="97"/>
      <c r="BC42" s="42"/>
    </row>
    <row r="43" spans="1:56">
      <c r="A43" s="19">
        <v>26</v>
      </c>
      <c r="B43" s="17" t="str">
        <f t="shared" ref="B43:C43" si="20">C7&amp;"-"&amp;B8</f>
        <v>2114-2033</v>
      </c>
      <c r="C43" s="14" t="str">
        <f t="shared" si="20"/>
        <v>2115-2034</v>
      </c>
      <c r="D43" s="14"/>
      <c r="E43" s="14"/>
      <c r="F43" s="105" t="str">
        <f t="shared" si="7"/>
        <v>2119-2037</v>
      </c>
      <c r="G43" s="106"/>
      <c r="H43" s="105" t="str">
        <f t="shared" si="8"/>
        <v>2119-2041</v>
      </c>
      <c r="I43" s="106"/>
      <c r="J43" s="14"/>
      <c r="K43" s="14"/>
      <c r="L43" s="14" t="str">
        <f t="shared" ref="L43:M43" si="21">L7&amp;"-"&amp;M8</f>
        <v>2123-2044</v>
      </c>
      <c r="M43" s="16" t="str">
        <f t="shared" si="21"/>
        <v>2124-2045</v>
      </c>
      <c r="N43" s="17" t="str">
        <f t="shared" ref="N43:O43" si="22">P7&amp;"-"&amp;O8</f>
        <v>2181-2100</v>
      </c>
      <c r="O43" s="14" t="str">
        <f t="shared" si="22"/>
        <v>2182-2101</v>
      </c>
      <c r="P43" s="14"/>
      <c r="Q43" s="14"/>
      <c r="R43" s="105" t="str">
        <f t="shared" si="4"/>
        <v>2186-2104</v>
      </c>
      <c r="S43" s="106"/>
      <c r="T43" s="105" t="str">
        <f t="shared" si="5"/>
        <v>2186-2108</v>
      </c>
      <c r="U43" s="106"/>
      <c r="V43" s="14"/>
      <c r="W43" s="14"/>
      <c r="X43" s="14" t="str">
        <f t="shared" ref="X43:Y43" si="23">Y7&amp;"-"&amp;Z8</f>
        <v>2190-2111</v>
      </c>
      <c r="Y43" s="16" t="str">
        <f t="shared" si="23"/>
        <v>2191-2112</v>
      </c>
      <c r="AC43" s="19">
        <v>26</v>
      </c>
      <c r="AD43" s="84"/>
      <c r="AE43" s="85"/>
      <c r="AF43" s="85"/>
      <c r="AG43" s="85"/>
      <c r="AH43" s="107">
        <f>IFERROR(VLOOKUP(AH8,'N解析_EW-トラス'!$A:$F,5,FALSE),"")</f>
        <v>-0.496</v>
      </c>
      <c r="AI43" s="108"/>
      <c r="AJ43" s="107">
        <f>IFERROR(VLOOKUP(AJ8,'N解析_EW-トラス'!$A:$F,5,FALSE),"")</f>
        <v>0.496</v>
      </c>
      <c r="AK43" s="108"/>
      <c r="AL43" s="98"/>
      <c r="AM43" s="98"/>
      <c r="AN43" s="98"/>
      <c r="AO43" s="96"/>
      <c r="AP43" s="95"/>
      <c r="AQ43" s="98"/>
      <c r="AR43" s="98"/>
      <c r="AS43" s="98"/>
      <c r="AT43" s="107">
        <f>IFERROR(VLOOKUP(AT8,'N解析_EW-トラス'!$A:$F,5,FALSE),"")</f>
        <v>-0.496</v>
      </c>
      <c r="AU43" s="108"/>
      <c r="AV43" s="107">
        <f>IFERROR(VLOOKUP(AV8,'N解析_EW-トラス'!$A:$F,5,FALSE),"")</f>
        <v>0.496</v>
      </c>
      <c r="AW43" s="108"/>
      <c r="AX43" s="85"/>
      <c r="AY43" s="85"/>
      <c r="AZ43" s="85"/>
      <c r="BA43" s="97"/>
      <c r="BC43" s="42"/>
    </row>
    <row r="44" spans="1:56">
      <c r="A44" s="19">
        <v>25</v>
      </c>
      <c r="B44" s="17" t="str">
        <f t="shared" ref="B44:C44" si="24">C8&amp;"-"&amp;B9</f>
        <v>2034-1953</v>
      </c>
      <c r="C44" s="14" t="str">
        <f t="shared" si="24"/>
        <v>2035-1954</v>
      </c>
      <c r="D44" s="14"/>
      <c r="E44" s="14"/>
      <c r="F44" s="105" t="str">
        <f t="shared" si="7"/>
        <v>2039-1957</v>
      </c>
      <c r="G44" s="106"/>
      <c r="H44" s="105" t="str">
        <f t="shared" si="8"/>
        <v>2039-1961</v>
      </c>
      <c r="I44" s="106"/>
      <c r="J44" s="14"/>
      <c r="K44" s="14"/>
      <c r="L44" s="14" t="str">
        <f t="shared" ref="L44:M44" si="25">L8&amp;"-"&amp;M9</f>
        <v>2043-1964</v>
      </c>
      <c r="M44" s="16" t="str">
        <f t="shared" si="25"/>
        <v>2044-1965</v>
      </c>
      <c r="N44" s="17" t="str">
        <f t="shared" ref="N44:O44" si="26">P8&amp;"-"&amp;O9</f>
        <v>2101-2020</v>
      </c>
      <c r="O44" s="14" t="str">
        <f t="shared" si="26"/>
        <v>2102-2021</v>
      </c>
      <c r="P44" s="14"/>
      <c r="Q44" s="14"/>
      <c r="R44" s="105" t="str">
        <f t="shared" si="4"/>
        <v>2106-2024</v>
      </c>
      <c r="S44" s="106"/>
      <c r="T44" s="105" t="str">
        <f t="shared" si="5"/>
        <v>2106-2028</v>
      </c>
      <c r="U44" s="106"/>
      <c r="V44" s="14"/>
      <c r="W44" s="14"/>
      <c r="X44" s="14" t="str">
        <f t="shared" ref="X44:Y44" si="27">Y8&amp;"-"&amp;Z9</f>
        <v>2110-2031</v>
      </c>
      <c r="Y44" s="16" t="str">
        <f t="shared" si="27"/>
        <v>2111-2032</v>
      </c>
      <c r="AC44" s="19">
        <v>25</v>
      </c>
      <c r="AD44" s="84"/>
      <c r="AE44" s="85"/>
      <c r="AF44" s="85"/>
      <c r="AG44" s="85"/>
      <c r="AH44" s="107">
        <f>IFERROR(VLOOKUP(AH9,'N解析_EW-トラス'!$A:$F,5,FALSE),"")</f>
        <v>-0.49099999999999999</v>
      </c>
      <c r="AI44" s="108"/>
      <c r="AJ44" s="107">
        <f>IFERROR(VLOOKUP(AJ9,'N解析_EW-トラス'!$A:$F,5,FALSE),"")</f>
        <v>0.49099999999999999</v>
      </c>
      <c r="AK44" s="108"/>
      <c r="AL44" s="98"/>
      <c r="AM44" s="98"/>
      <c r="AN44" s="98"/>
      <c r="AO44" s="96"/>
      <c r="AP44" s="95"/>
      <c r="AQ44" s="98"/>
      <c r="AR44" s="98"/>
      <c r="AS44" s="98"/>
      <c r="AT44" s="107">
        <f>IFERROR(VLOOKUP(AT9,'N解析_EW-トラス'!$A:$F,5,FALSE),"")</f>
        <v>-0.49099999999999999</v>
      </c>
      <c r="AU44" s="108"/>
      <c r="AV44" s="107">
        <f>IFERROR(VLOOKUP(AV9,'N解析_EW-トラス'!$A:$F,5,FALSE),"")</f>
        <v>0.49099999999999999</v>
      </c>
      <c r="AW44" s="108"/>
      <c r="AX44" s="85"/>
      <c r="AY44" s="85"/>
      <c r="AZ44" s="85"/>
      <c r="BA44" s="97"/>
      <c r="BC44" s="42"/>
    </row>
    <row r="45" spans="1:56">
      <c r="A45" s="19">
        <v>24</v>
      </c>
      <c r="B45" s="17" t="str">
        <f t="shared" ref="B45:C45" si="28">C9&amp;"-"&amp;B10</f>
        <v>1954-1873</v>
      </c>
      <c r="C45" s="14" t="str">
        <f t="shared" si="28"/>
        <v>1955-1874</v>
      </c>
      <c r="D45" s="14"/>
      <c r="E45" s="14"/>
      <c r="F45" s="105" t="str">
        <f t="shared" si="7"/>
        <v>1959-1877</v>
      </c>
      <c r="G45" s="106"/>
      <c r="H45" s="105" t="str">
        <f t="shared" si="8"/>
        <v>1959-1881</v>
      </c>
      <c r="I45" s="106"/>
      <c r="J45" s="14"/>
      <c r="K45" s="14"/>
      <c r="L45" s="14" t="str">
        <f t="shared" ref="L45:M45" si="29">L9&amp;"-"&amp;M10</f>
        <v>1963-1884</v>
      </c>
      <c r="M45" s="16" t="str">
        <f t="shared" si="29"/>
        <v>1964-1885</v>
      </c>
      <c r="N45" s="17" t="str">
        <f t="shared" ref="N45:O45" si="30">P9&amp;"-"&amp;O10</f>
        <v>2021-1940</v>
      </c>
      <c r="O45" s="14" t="str">
        <f t="shared" si="30"/>
        <v>2022-1941</v>
      </c>
      <c r="P45" s="14"/>
      <c r="Q45" s="14"/>
      <c r="R45" s="105" t="str">
        <f t="shared" si="4"/>
        <v>2026-1944</v>
      </c>
      <c r="S45" s="106"/>
      <c r="T45" s="105" t="str">
        <f t="shared" si="5"/>
        <v>2026-1948</v>
      </c>
      <c r="U45" s="106"/>
      <c r="V45" s="14"/>
      <c r="W45" s="14"/>
      <c r="X45" s="14" t="str">
        <f t="shared" ref="X45:Y45" si="31">Y9&amp;"-"&amp;Z10</f>
        <v>2030-1951</v>
      </c>
      <c r="Y45" s="16" t="str">
        <f t="shared" si="31"/>
        <v>2031-1952</v>
      </c>
      <c r="AC45" s="19">
        <v>24</v>
      </c>
      <c r="AD45" s="84"/>
      <c r="AE45" s="85"/>
      <c r="AF45" s="85"/>
      <c r="AG45" s="85"/>
      <c r="AH45" s="107">
        <f>IFERROR(VLOOKUP(AH10,'N解析_EW-トラス'!$A:$F,5,FALSE),"")</f>
        <v>-0.47899999999999998</v>
      </c>
      <c r="AI45" s="108"/>
      <c r="AJ45" s="107">
        <f>IFERROR(VLOOKUP(AJ10,'N解析_EW-トラス'!$A:$F,5,FALSE),"")</f>
        <v>0.47899999999999998</v>
      </c>
      <c r="AK45" s="108"/>
      <c r="AL45" s="98"/>
      <c r="AM45" s="98"/>
      <c r="AN45" s="98"/>
      <c r="AO45" s="96"/>
      <c r="AP45" s="95"/>
      <c r="AQ45" s="98"/>
      <c r="AR45" s="98"/>
      <c r="AS45" s="98"/>
      <c r="AT45" s="107">
        <f>IFERROR(VLOOKUP(AT10,'N解析_EW-トラス'!$A:$F,5,FALSE),"")</f>
        <v>-0.47899999999999998</v>
      </c>
      <c r="AU45" s="108"/>
      <c r="AV45" s="107">
        <f>IFERROR(VLOOKUP(AV10,'N解析_EW-トラス'!$A:$F,5,FALSE),"")</f>
        <v>0.47899999999999998</v>
      </c>
      <c r="AW45" s="108"/>
      <c r="AX45" s="85"/>
      <c r="AY45" s="85"/>
      <c r="AZ45" s="85"/>
      <c r="BA45" s="97"/>
      <c r="BC45" s="42"/>
    </row>
    <row r="46" spans="1:56">
      <c r="A46" s="19">
        <v>23</v>
      </c>
      <c r="B46" s="17" t="str">
        <f t="shared" ref="B46:C46" si="32">C10&amp;"-"&amp;B11</f>
        <v>1874-1793</v>
      </c>
      <c r="C46" s="14" t="str">
        <f t="shared" si="32"/>
        <v>1875-1794</v>
      </c>
      <c r="D46" s="14"/>
      <c r="E46" s="14"/>
      <c r="F46" s="105" t="str">
        <f t="shared" si="7"/>
        <v>1879-1797</v>
      </c>
      <c r="G46" s="106"/>
      <c r="H46" s="105" t="str">
        <f t="shared" si="8"/>
        <v>1879-1801</v>
      </c>
      <c r="I46" s="106"/>
      <c r="J46" s="14"/>
      <c r="K46" s="14"/>
      <c r="L46" s="14" t="str">
        <f t="shared" ref="L46:M46" si="33">L10&amp;"-"&amp;M11</f>
        <v>1883-1804</v>
      </c>
      <c r="M46" s="16" t="str">
        <f t="shared" si="33"/>
        <v>1884-1805</v>
      </c>
      <c r="N46" s="17" t="str">
        <f t="shared" ref="N46:O46" si="34">P10&amp;"-"&amp;O11</f>
        <v>1941-1860</v>
      </c>
      <c r="O46" s="14" t="str">
        <f t="shared" si="34"/>
        <v>1942-1861</v>
      </c>
      <c r="P46" s="14"/>
      <c r="Q46" s="14"/>
      <c r="R46" s="105" t="str">
        <f t="shared" si="4"/>
        <v>1946-1864</v>
      </c>
      <c r="S46" s="106"/>
      <c r="T46" s="105" t="str">
        <f t="shared" si="5"/>
        <v>1946-1868</v>
      </c>
      <c r="U46" s="106"/>
      <c r="V46" s="14"/>
      <c r="W46" s="14"/>
      <c r="X46" s="14" t="str">
        <f t="shared" ref="X46:Y46" si="35">Y10&amp;"-"&amp;Z11</f>
        <v>1950-1871</v>
      </c>
      <c r="Y46" s="16" t="str">
        <f t="shared" si="35"/>
        <v>1951-1872</v>
      </c>
      <c r="AC46" s="19">
        <v>23</v>
      </c>
      <c r="AD46" s="84"/>
      <c r="AE46" s="85"/>
      <c r="AF46" s="85"/>
      <c r="AG46" s="85"/>
      <c r="AH46" s="107">
        <f>IFERROR(VLOOKUP(AH11,'N解析_EW-トラス'!$A:$F,5,FALSE),"")</f>
        <v>-0.46600000000000003</v>
      </c>
      <c r="AI46" s="108"/>
      <c r="AJ46" s="107">
        <f>IFERROR(VLOOKUP(AJ11,'N解析_EW-トラス'!$A:$F,5,FALSE),"")</f>
        <v>0.46600000000000003</v>
      </c>
      <c r="AK46" s="108"/>
      <c r="AL46" s="98"/>
      <c r="AM46" s="98"/>
      <c r="AN46" s="98"/>
      <c r="AO46" s="96"/>
      <c r="AP46" s="95"/>
      <c r="AQ46" s="98"/>
      <c r="AR46" s="98"/>
      <c r="AS46" s="98"/>
      <c r="AT46" s="107">
        <f>IFERROR(VLOOKUP(AT11,'N解析_EW-トラス'!$A:$F,5,FALSE),"")</f>
        <v>-0.46600000000000003</v>
      </c>
      <c r="AU46" s="108"/>
      <c r="AV46" s="107">
        <f>IFERROR(VLOOKUP(AV11,'N解析_EW-トラス'!$A:$F,5,FALSE),"")</f>
        <v>0.46600000000000003</v>
      </c>
      <c r="AW46" s="108"/>
      <c r="AX46" s="85"/>
      <c r="AY46" s="85"/>
      <c r="AZ46" s="85"/>
      <c r="BA46" s="97"/>
      <c r="BC46" s="42"/>
    </row>
    <row r="47" spans="1:56">
      <c r="A47" s="19">
        <v>22</v>
      </c>
      <c r="B47" s="17" t="str">
        <f t="shared" ref="B47:C47" si="36">C11&amp;"-"&amp;B12</f>
        <v>1794-1709</v>
      </c>
      <c r="C47" s="14" t="str">
        <f t="shared" si="36"/>
        <v>1795-1710</v>
      </c>
      <c r="D47" s="14"/>
      <c r="E47" s="14"/>
      <c r="F47" s="105" t="str">
        <f t="shared" si="7"/>
        <v>1799-1713</v>
      </c>
      <c r="G47" s="106"/>
      <c r="H47" s="105" t="str">
        <f t="shared" si="8"/>
        <v>1799-1717</v>
      </c>
      <c r="I47" s="106"/>
      <c r="J47" s="14"/>
      <c r="K47" s="14"/>
      <c r="L47" s="14" t="str">
        <f t="shared" ref="L47:M47" si="37">L11&amp;"-"&amp;M12</f>
        <v>1803-1720</v>
      </c>
      <c r="M47" s="16" t="str">
        <f t="shared" si="37"/>
        <v>1804-1721</v>
      </c>
      <c r="N47" s="17" t="str">
        <f t="shared" ref="N47:O47" si="38">P11&amp;"-"&amp;O12</f>
        <v>1861-1780</v>
      </c>
      <c r="O47" s="14" t="str">
        <f t="shared" si="38"/>
        <v>1862-1781</v>
      </c>
      <c r="P47" s="14"/>
      <c r="Q47" s="14"/>
      <c r="R47" s="105" t="str">
        <f t="shared" si="4"/>
        <v>1866-1784</v>
      </c>
      <c r="S47" s="106"/>
      <c r="T47" s="105" t="str">
        <f t="shared" si="5"/>
        <v>1866-1788</v>
      </c>
      <c r="U47" s="106"/>
      <c r="V47" s="14"/>
      <c r="W47" s="14"/>
      <c r="X47" s="14" t="str">
        <f t="shared" ref="X47:Y47" si="39">Y11&amp;"-"&amp;Z12</f>
        <v>1870-1791</v>
      </c>
      <c r="Y47" s="16" t="str">
        <f t="shared" si="39"/>
        <v>1871-1792</v>
      </c>
      <c r="AC47" s="19">
        <v>22</v>
      </c>
      <c r="AD47" s="84"/>
      <c r="AE47" s="85"/>
      <c r="AF47" s="85"/>
      <c r="AG47" s="85"/>
      <c r="AH47" s="107">
        <f>IFERROR(VLOOKUP(AH12,'N解析_EW-トラス'!$A:$F,5,FALSE),"")</f>
        <v>-0.29599999999999999</v>
      </c>
      <c r="AI47" s="108"/>
      <c r="AJ47" s="107">
        <f>IFERROR(VLOOKUP(AJ12,'N解析_EW-トラス'!$A:$F,5,FALSE),"")</f>
        <v>0.29599999999999999</v>
      </c>
      <c r="AK47" s="108"/>
      <c r="AL47" s="98"/>
      <c r="AM47" s="98"/>
      <c r="AN47" s="98"/>
      <c r="AO47" s="96"/>
      <c r="AP47" s="95"/>
      <c r="AQ47" s="98"/>
      <c r="AR47" s="98"/>
      <c r="AS47" s="98"/>
      <c r="AT47" s="107">
        <f>IFERROR(VLOOKUP(AT12,'N解析_EW-トラス'!$A:$F,5,FALSE),"")</f>
        <v>-0.29599999999999999</v>
      </c>
      <c r="AU47" s="108"/>
      <c r="AV47" s="107">
        <f>IFERROR(VLOOKUP(AV12,'N解析_EW-トラス'!$A:$F,5,FALSE),"")</f>
        <v>0.29599999999999999</v>
      </c>
      <c r="AW47" s="108"/>
      <c r="AX47" s="85"/>
      <c r="AY47" s="85"/>
      <c r="AZ47" s="85"/>
      <c r="BA47" s="97"/>
      <c r="BC47" s="42"/>
    </row>
    <row r="48" spans="1:56">
      <c r="A48" s="19">
        <v>21</v>
      </c>
      <c r="B48" s="17" t="str">
        <f t="shared" ref="B48:C48" si="40">C12&amp;"-"&amp;B13</f>
        <v>1710-1627</v>
      </c>
      <c r="C48" s="14" t="str">
        <f t="shared" si="40"/>
        <v>1711-1628</v>
      </c>
      <c r="D48" s="14"/>
      <c r="E48" s="14"/>
      <c r="F48" s="105" t="str">
        <f t="shared" si="7"/>
        <v>1715-1631</v>
      </c>
      <c r="G48" s="106"/>
      <c r="H48" s="105" t="str">
        <f t="shared" si="8"/>
        <v>1715-1635</v>
      </c>
      <c r="I48" s="106"/>
      <c r="J48" s="14"/>
      <c r="K48" s="14"/>
      <c r="L48" s="14" t="str">
        <f t="shared" ref="L48:M48" si="41">L12&amp;"-"&amp;M13</f>
        <v>1719-1638</v>
      </c>
      <c r="M48" s="16" t="str">
        <f t="shared" si="41"/>
        <v>1720-1639</v>
      </c>
      <c r="N48" s="17" t="str">
        <f t="shared" ref="N48:O48" si="42">P12&amp;"-"&amp;O13</f>
        <v>1781-1696</v>
      </c>
      <c r="O48" s="14" t="str">
        <f t="shared" si="42"/>
        <v>1782-1697</v>
      </c>
      <c r="P48" s="14"/>
      <c r="Q48" s="14"/>
      <c r="R48" s="105" t="str">
        <f t="shared" si="4"/>
        <v>1786-1700</v>
      </c>
      <c r="S48" s="106"/>
      <c r="T48" s="105" t="str">
        <f t="shared" si="5"/>
        <v>1786-1704</v>
      </c>
      <c r="U48" s="106"/>
      <c r="V48" s="14"/>
      <c r="W48" s="14"/>
      <c r="X48" s="14" t="str">
        <f t="shared" ref="X48:Y48" si="43">Y12&amp;"-"&amp;Z13</f>
        <v>1790-1707</v>
      </c>
      <c r="Y48" s="16" t="str">
        <f t="shared" si="43"/>
        <v>1791-1708</v>
      </c>
      <c r="AC48" s="19">
        <v>21</v>
      </c>
      <c r="AD48" s="84"/>
      <c r="AE48" s="85"/>
      <c r="AF48" s="85"/>
      <c r="AG48" s="85"/>
      <c r="AH48" s="107" t="str">
        <f>IFERROR(VLOOKUP(AH13,'N解析_EW-トラス'!$A:$F,5,FALSE),"")</f>
        <v/>
      </c>
      <c r="AI48" s="108"/>
      <c r="AJ48" s="107" t="str">
        <f>IFERROR(VLOOKUP(AJ13,'N解析_EW-トラス'!$A:$F,5,FALSE),"")</f>
        <v/>
      </c>
      <c r="AK48" s="108"/>
      <c r="AL48" s="98"/>
      <c r="AM48" s="98"/>
      <c r="AN48" s="98"/>
      <c r="AO48" s="96"/>
      <c r="AP48" s="95"/>
      <c r="AQ48" s="98"/>
      <c r="AR48" s="98"/>
      <c r="AS48" s="98"/>
      <c r="AT48" s="107" t="str">
        <f>IFERROR(VLOOKUP(AT13,'N解析_EW-トラス'!$A:$F,5,FALSE),"")</f>
        <v/>
      </c>
      <c r="AU48" s="108"/>
      <c r="AV48" s="107" t="str">
        <f>IFERROR(VLOOKUP(AV13,'N解析_EW-トラス'!$A:$F,5,FALSE),"")</f>
        <v/>
      </c>
      <c r="AW48" s="108"/>
      <c r="AX48" s="85"/>
      <c r="AY48" s="85"/>
      <c r="AZ48" s="85"/>
      <c r="BA48" s="97"/>
      <c r="BC48" s="42"/>
    </row>
    <row r="49" spans="1:55">
      <c r="A49" s="19">
        <v>20</v>
      </c>
      <c r="B49" s="17" t="str">
        <f t="shared" ref="B49:C49" si="44">C13&amp;"-"&amp;B14</f>
        <v>1628-1545</v>
      </c>
      <c r="C49" s="14" t="str">
        <f t="shared" si="44"/>
        <v>1629-1546</v>
      </c>
      <c r="D49" s="14"/>
      <c r="E49" s="14"/>
      <c r="F49" s="105" t="str">
        <f t="shared" si="7"/>
        <v>1633-1549</v>
      </c>
      <c r="G49" s="106"/>
      <c r="H49" s="105" t="str">
        <f t="shared" si="8"/>
        <v>1633-1553</v>
      </c>
      <c r="I49" s="106"/>
      <c r="J49" s="14"/>
      <c r="K49" s="14"/>
      <c r="L49" s="14" t="str">
        <f t="shared" ref="L49:M49" si="45">L13&amp;"-"&amp;M14</f>
        <v>1637-1556</v>
      </c>
      <c r="M49" s="16" t="str">
        <f t="shared" si="45"/>
        <v>1638-1557</v>
      </c>
      <c r="N49" s="17" t="str">
        <f t="shared" ref="N49:O49" si="46">P13&amp;"-"&amp;O14</f>
        <v>1697-1614</v>
      </c>
      <c r="O49" s="14" t="str">
        <f t="shared" si="46"/>
        <v>1698-1615</v>
      </c>
      <c r="P49" s="14"/>
      <c r="Q49" s="14"/>
      <c r="R49" s="105" t="str">
        <f t="shared" si="4"/>
        <v>1702-1618</v>
      </c>
      <c r="S49" s="106"/>
      <c r="T49" s="105" t="str">
        <f t="shared" si="5"/>
        <v>1702-1622</v>
      </c>
      <c r="U49" s="106"/>
      <c r="V49" s="14"/>
      <c r="W49" s="14"/>
      <c r="X49" s="14" t="str">
        <f t="shared" ref="X49:Y49" si="47">Y13&amp;"-"&amp;Z14</f>
        <v>1706-1625</v>
      </c>
      <c r="Y49" s="16" t="str">
        <f t="shared" si="47"/>
        <v>1707-1626</v>
      </c>
      <c r="AC49" s="19">
        <v>20</v>
      </c>
      <c r="AD49" s="84"/>
      <c r="AE49" s="85"/>
      <c r="AF49" s="85"/>
      <c r="AG49" s="85"/>
      <c r="AH49" s="107">
        <f>IFERROR(VLOOKUP(AH14,'N解析_EW-トラス'!$A:$F,5,FALSE),"")</f>
        <v>-0.214</v>
      </c>
      <c r="AI49" s="108"/>
      <c r="AJ49" s="107">
        <f>IFERROR(VLOOKUP(AJ14,'N解析_EW-トラス'!$A:$F,5,FALSE),"")</f>
        <v>0.214</v>
      </c>
      <c r="AK49" s="108"/>
      <c r="AL49" s="98"/>
      <c r="AM49" s="98"/>
      <c r="AN49" s="98"/>
      <c r="AO49" s="96"/>
      <c r="AP49" s="95"/>
      <c r="AQ49" s="98"/>
      <c r="AR49" s="98"/>
      <c r="AS49" s="98"/>
      <c r="AT49" s="107">
        <f>IFERROR(VLOOKUP(AT14,'N解析_EW-トラス'!$A:$F,5,FALSE),"")</f>
        <v>-0.214</v>
      </c>
      <c r="AU49" s="108"/>
      <c r="AV49" s="107">
        <f>IFERROR(VLOOKUP(AV14,'N解析_EW-トラス'!$A:$F,5,FALSE),"")</f>
        <v>0.214</v>
      </c>
      <c r="AW49" s="108"/>
      <c r="AX49" s="85"/>
      <c r="AY49" s="85"/>
      <c r="AZ49" s="85"/>
      <c r="BA49" s="97"/>
      <c r="BC49" s="42"/>
    </row>
    <row r="50" spans="1:55">
      <c r="A50" s="19">
        <v>19</v>
      </c>
      <c r="B50" s="17" t="str">
        <f t="shared" ref="B50:C50" si="48">C14&amp;"-"&amp;B15</f>
        <v>1546-1463</v>
      </c>
      <c r="C50" s="14" t="str">
        <f t="shared" si="48"/>
        <v>1547-1464</v>
      </c>
      <c r="D50" s="14"/>
      <c r="E50" s="14"/>
      <c r="F50" s="105" t="str">
        <f t="shared" si="7"/>
        <v>1551-1467</v>
      </c>
      <c r="G50" s="106"/>
      <c r="H50" s="105" t="str">
        <f t="shared" si="8"/>
        <v>1551-1471</v>
      </c>
      <c r="I50" s="106"/>
      <c r="J50" s="14"/>
      <c r="K50" s="14"/>
      <c r="L50" s="14" t="str">
        <f t="shared" ref="L50:M50" si="49">L14&amp;"-"&amp;M15</f>
        <v>1555-1474</v>
      </c>
      <c r="M50" s="16" t="str">
        <f t="shared" si="49"/>
        <v>1556-1475</v>
      </c>
      <c r="N50" s="17" t="str">
        <f t="shared" ref="N50:O50" si="50">P14&amp;"-"&amp;O15</f>
        <v>1615-1532</v>
      </c>
      <c r="O50" s="14" t="str">
        <f t="shared" si="50"/>
        <v>1616-1533</v>
      </c>
      <c r="P50" s="14"/>
      <c r="Q50" s="14"/>
      <c r="R50" s="105" t="str">
        <f t="shared" si="4"/>
        <v>1620-1536</v>
      </c>
      <c r="S50" s="106"/>
      <c r="T50" s="105" t="str">
        <f t="shared" si="5"/>
        <v>1620-1540</v>
      </c>
      <c r="U50" s="106"/>
      <c r="V50" s="14"/>
      <c r="W50" s="14"/>
      <c r="X50" s="14" t="str">
        <f t="shared" ref="X50:Y50" si="51">Y14&amp;"-"&amp;Z15</f>
        <v>1624-1543</v>
      </c>
      <c r="Y50" s="16" t="str">
        <f t="shared" si="51"/>
        <v>1625-1544</v>
      </c>
      <c r="AC50" s="19">
        <v>19</v>
      </c>
      <c r="AD50" s="84"/>
      <c r="AE50" s="85"/>
      <c r="AF50" s="85"/>
      <c r="AG50" s="85"/>
      <c r="AH50" s="107">
        <f>IFERROR(VLOOKUP(AH15,'N解析_EW-トラス'!$A:$F,5,FALSE),"")</f>
        <v>-0.24299999999999999</v>
      </c>
      <c r="AI50" s="108"/>
      <c r="AJ50" s="107">
        <f>IFERROR(VLOOKUP(AJ15,'N解析_EW-トラス'!$A:$F,5,FALSE),"")</f>
        <v>0.24299999999999999</v>
      </c>
      <c r="AK50" s="108"/>
      <c r="AL50" s="98"/>
      <c r="AM50" s="98"/>
      <c r="AN50" s="98"/>
      <c r="AO50" s="96"/>
      <c r="AP50" s="95"/>
      <c r="AQ50" s="98"/>
      <c r="AR50" s="98"/>
      <c r="AS50" s="98"/>
      <c r="AT50" s="107">
        <f>IFERROR(VLOOKUP(AT15,'N解析_EW-トラス'!$A:$F,5,FALSE),"")</f>
        <v>-0.24299999999999999</v>
      </c>
      <c r="AU50" s="108"/>
      <c r="AV50" s="107">
        <f>IFERROR(VLOOKUP(AV15,'N解析_EW-トラス'!$A:$F,5,FALSE),"")</f>
        <v>0.24299999999999999</v>
      </c>
      <c r="AW50" s="108"/>
      <c r="AX50" s="85"/>
      <c r="AY50" s="85"/>
      <c r="AZ50" s="85"/>
      <c r="BA50" s="97"/>
      <c r="BC50" s="42"/>
    </row>
    <row r="51" spans="1:55">
      <c r="A51" s="19">
        <v>18</v>
      </c>
      <c r="B51" s="17" t="str">
        <f t="shared" ref="B51:C51" si="52">C15&amp;"-"&amp;B16</f>
        <v>1464-1381</v>
      </c>
      <c r="C51" s="14" t="str">
        <f t="shared" si="52"/>
        <v>1465-1382</v>
      </c>
      <c r="D51" s="14"/>
      <c r="E51" s="14"/>
      <c r="F51" s="105" t="str">
        <f t="shared" si="7"/>
        <v>1469-1385</v>
      </c>
      <c r="G51" s="106"/>
      <c r="H51" s="105" t="str">
        <f t="shared" si="8"/>
        <v>1469-1389</v>
      </c>
      <c r="I51" s="106"/>
      <c r="J51" s="14"/>
      <c r="K51" s="14"/>
      <c r="L51" s="14" t="str">
        <f t="shared" ref="L51:M51" si="53">L15&amp;"-"&amp;M16</f>
        <v>1473-1392</v>
      </c>
      <c r="M51" s="16" t="str">
        <f t="shared" si="53"/>
        <v>1474-1393</v>
      </c>
      <c r="N51" s="17" t="str">
        <f t="shared" ref="N51:O51" si="54">P15&amp;"-"&amp;O16</f>
        <v>1533-1450</v>
      </c>
      <c r="O51" s="14" t="str">
        <f t="shared" si="54"/>
        <v>1534-1451</v>
      </c>
      <c r="P51" s="14"/>
      <c r="Q51" s="14"/>
      <c r="R51" s="105" t="str">
        <f t="shared" si="4"/>
        <v>1538-1454</v>
      </c>
      <c r="S51" s="106"/>
      <c r="T51" s="105" t="str">
        <f t="shared" si="5"/>
        <v>1538-1458</v>
      </c>
      <c r="U51" s="106"/>
      <c r="V51" s="14"/>
      <c r="W51" s="14"/>
      <c r="X51" s="14" t="str">
        <f t="shared" ref="X51:Y51" si="55">Y15&amp;"-"&amp;Z16</f>
        <v>1542-1461</v>
      </c>
      <c r="Y51" s="16" t="str">
        <f t="shared" si="55"/>
        <v>1543-1462</v>
      </c>
      <c r="AC51" s="19">
        <v>18</v>
      </c>
      <c r="AD51" s="84"/>
      <c r="AE51" s="85"/>
      <c r="AF51" s="85"/>
      <c r="AG51" s="85"/>
      <c r="AH51" s="107">
        <f>IFERROR(VLOOKUP(AH16,'N解析_EW-トラス'!$A:$F,5,FALSE),"")</f>
        <v>-0.24399999999999999</v>
      </c>
      <c r="AI51" s="108"/>
      <c r="AJ51" s="107">
        <f>IFERROR(VLOOKUP(AJ16,'N解析_EW-トラス'!$A:$F,5,FALSE),"")</f>
        <v>0.24399999999999999</v>
      </c>
      <c r="AK51" s="108"/>
      <c r="AL51" s="98"/>
      <c r="AM51" s="98"/>
      <c r="AN51" s="98"/>
      <c r="AO51" s="96"/>
      <c r="AP51" s="95"/>
      <c r="AQ51" s="98"/>
      <c r="AR51" s="98"/>
      <c r="AS51" s="98"/>
      <c r="AT51" s="107">
        <f>IFERROR(VLOOKUP(AT16,'N解析_EW-トラス'!$A:$F,5,FALSE),"")</f>
        <v>-0.24399999999999999</v>
      </c>
      <c r="AU51" s="108"/>
      <c r="AV51" s="107">
        <f>IFERROR(VLOOKUP(AV16,'N解析_EW-トラス'!$A:$F,5,FALSE),"")</f>
        <v>0.24399999999999999</v>
      </c>
      <c r="AW51" s="108"/>
      <c r="AX51" s="85"/>
      <c r="AY51" s="85"/>
      <c r="AZ51" s="85"/>
      <c r="BA51" s="97"/>
      <c r="BC51" s="42"/>
    </row>
    <row r="52" spans="1:55">
      <c r="A52" s="19">
        <v>17</v>
      </c>
      <c r="B52" s="17" t="str">
        <f t="shared" ref="B52:C52" si="56">C16&amp;"-"&amp;B17</f>
        <v>1382-1299</v>
      </c>
      <c r="C52" s="14" t="str">
        <f t="shared" si="56"/>
        <v>1383-1300</v>
      </c>
      <c r="D52" s="14"/>
      <c r="E52" s="14"/>
      <c r="F52" s="105" t="str">
        <f t="shared" si="7"/>
        <v>1387-1303</v>
      </c>
      <c r="G52" s="106"/>
      <c r="H52" s="105" t="str">
        <f t="shared" si="8"/>
        <v>1387-1307</v>
      </c>
      <c r="I52" s="106"/>
      <c r="J52" s="14"/>
      <c r="K52" s="14"/>
      <c r="L52" s="14" t="str">
        <f t="shared" ref="L52:M52" si="57">L16&amp;"-"&amp;M17</f>
        <v>1391-1310</v>
      </c>
      <c r="M52" s="16" t="str">
        <f t="shared" si="57"/>
        <v>1392-1311</v>
      </c>
      <c r="N52" s="17" t="str">
        <f t="shared" ref="N52:O52" si="58">P16&amp;"-"&amp;O17</f>
        <v>1451-1368</v>
      </c>
      <c r="O52" s="14" t="str">
        <f t="shared" si="58"/>
        <v>1452-1369</v>
      </c>
      <c r="P52" s="14"/>
      <c r="Q52" s="14"/>
      <c r="R52" s="105" t="str">
        <f t="shared" si="4"/>
        <v>1456-1372</v>
      </c>
      <c r="S52" s="106"/>
      <c r="T52" s="105" t="str">
        <f t="shared" si="5"/>
        <v>1456-1376</v>
      </c>
      <c r="U52" s="106"/>
      <c r="V52" s="14"/>
      <c r="W52" s="14"/>
      <c r="X52" s="14" t="str">
        <f t="shared" ref="X52:Y52" si="59">Y16&amp;"-"&amp;Z17</f>
        <v>1460-1379</v>
      </c>
      <c r="Y52" s="16" t="str">
        <f t="shared" si="59"/>
        <v>1461-1380</v>
      </c>
      <c r="AC52" s="19">
        <v>17</v>
      </c>
      <c r="AD52" s="84"/>
      <c r="AE52" s="85"/>
      <c r="AF52" s="85"/>
      <c r="AG52" s="85"/>
      <c r="AH52" s="107">
        <f>IFERROR(VLOOKUP(AH17,'N解析_EW-トラス'!$A:$F,5,FALSE),"")</f>
        <v>-0.19500000000000001</v>
      </c>
      <c r="AI52" s="108"/>
      <c r="AJ52" s="107">
        <f>IFERROR(VLOOKUP(AJ17,'N解析_EW-トラス'!$A:$F,5,FALSE),"")</f>
        <v>0.19500000000000001</v>
      </c>
      <c r="AK52" s="108"/>
      <c r="AL52" s="98"/>
      <c r="AM52" s="98"/>
      <c r="AN52" s="98"/>
      <c r="AO52" s="96"/>
      <c r="AP52" s="95"/>
      <c r="AQ52" s="98"/>
      <c r="AR52" s="98"/>
      <c r="AS52" s="98"/>
      <c r="AT52" s="107">
        <f>IFERROR(VLOOKUP(AT17,'N解析_EW-トラス'!$A:$F,5,FALSE),"")</f>
        <v>-0.19500000000000001</v>
      </c>
      <c r="AU52" s="108"/>
      <c r="AV52" s="107">
        <f>IFERROR(VLOOKUP(AV17,'N解析_EW-トラス'!$A:$F,5,FALSE),"")</f>
        <v>0.19500000000000001</v>
      </c>
      <c r="AW52" s="108"/>
      <c r="AX52" s="85"/>
      <c r="AY52" s="85"/>
      <c r="AZ52" s="85"/>
      <c r="BA52" s="97"/>
      <c r="BC52" s="42"/>
    </row>
    <row r="53" spans="1:55">
      <c r="A53" s="19">
        <v>16</v>
      </c>
      <c r="B53" s="17" t="str">
        <f t="shared" ref="B53:C53" si="60">C17&amp;"-"&amp;B18</f>
        <v>1300-1215</v>
      </c>
      <c r="C53" s="14" t="str">
        <f t="shared" si="60"/>
        <v>1301-1216</v>
      </c>
      <c r="D53" s="14"/>
      <c r="E53" s="14"/>
      <c r="F53" s="105" t="str">
        <f t="shared" si="7"/>
        <v>1305-1219</v>
      </c>
      <c r="G53" s="106"/>
      <c r="H53" s="105" t="str">
        <f t="shared" si="8"/>
        <v>1305-1223</v>
      </c>
      <c r="I53" s="106"/>
      <c r="J53" s="14"/>
      <c r="K53" s="14"/>
      <c r="L53" s="14" t="str">
        <f t="shared" ref="L53:M53" si="61">L17&amp;"-"&amp;M18</f>
        <v>1309-1226</v>
      </c>
      <c r="M53" s="16" t="str">
        <f t="shared" si="61"/>
        <v>1310-1227</v>
      </c>
      <c r="N53" s="17" t="str">
        <f t="shared" ref="N53:O53" si="62">P17&amp;"-"&amp;O18</f>
        <v>1369-1286</v>
      </c>
      <c r="O53" s="14" t="str">
        <f t="shared" si="62"/>
        <v>1370-1287</v>
      </c>
      <c r="P53" s="14"/>
      <c r="Q53" s="14"/>
      <c r="R53" s="105" t="str">
        <f t="shared" si="4"/>
        <v>1374-1290</v>
      </c>
      <c r="S53" s="106"/>
      <c r="T53" s="105" t="str">
        <f t="shared" si="5"/>
        <v>1374-1294</v>
      </c>
      <c r="U53" s="106"/>
      <c r="V53" s="14"/>
      <c r="W53" s="14"/>
      <c r="X53" s="14" t="str">
        <f t="shared" ref="X53:Y53" si="63">Y17&amp;"-"&amp;Z18</f>
        <v>1378-1297</v>
      </c>
      <c r="Y53" s="16" t="str">
        <f t="shared" si="63"/>
        <v>1379-1298</v>
      </c>
      <c r="AC53" s="19">
        <v>16</v>
      </c>
      <c r="AD53" s="84"/>
      <c r="AE53" s="85"/>
      <c r="AF53" s="85"/>
      <c r="AG53" s="85"/>
      <c r="AH53" s="107" t="str">
        <f>IFERROR(VLOOKUP(AH18,'N解析_EW-トラス'!$A:$F,5,FALSE),"")</f>
        <v/>
      </c>
      <c r="AI53" s="108"/>
      <c r="AJ53" s="107" t="str">
        <f>IFERROR(VLOOKUP(AJ18,'N解析_EW-トラス'!$A:$F,5,FALSE),"")</f>
        <v/>
      </c>
      <c r="AK53" s="108"/>
      <c r="AL53" s="98"/>
      <c r="AM53" s="98"/>
      <c r="AN53" s="98"/>
      <c r="AO53" s="96"/>
      <c r="AP53" s="95"/>
      <c r="AQ53" s="98"/>
      <c r="AR53" s="98"/>
      <c r="AS53" s="98"/>
      <c r="AT53" s="107" t="str">
        <f>IFERROR(VLOOKUP(AT18,'N解析_EW-トラス'!$A:$F,5,FALSE),"")</f>
        <v/>
      </c>
      <c r="AU53" s="108"/>
      <c r="AV53" s="107" t="str">
        <f>IFERROR(VLOOKUP(AV18,'N解析_EW-トラス'!$A:$F,5,FALSE),"")</f>
        <v/>
      </c>
      <c r="AW53" s="108"/>
      <c r="AX53" s="85"/>
      <c r="AY53" s="85"/>
      <c r="AZ53" s="85"/>
      <c r="BA53" s="97"/>
      <c r="BC53" s="42"/>
    </row>
    <row r="54" spans="1:55">
      <c r="A54" s="19">
        <v>15</v>
      </c>
      <c r="B54" s="17" t="str">
        <f t="shared" ref="B54:C54" si="64">C18&amp;"-"&amp;B19</f>
        <v>1216-1133</v>
      </c>
      <c r="C54" s="14" t="str">
        <f t="shared" si="64"/>
        <v>1217-1134</v>
      </c>
      <c r="D54" s="14"/>
      <c r="E54" s="14"/>
      <c r="F54" s="105" t="str">
        <f t="shared" si="7"/>
        <v>1221-1137</v>
      </c>
      <c r="G54" s="106"/>
      <c r="H54" s="105" t="str">
        <f t="shared" si="8"/>
        <v>1221-1141</v>
      </c>
      <c r="I54" s="106"/>
      <c r="J54" s="14"/>
      <c r="K54" s="14"/>
      <c r="L54" s="14" t="str">
        <f t="shared" ref="L54:M54" si="65">L18&amp;"-"&amp;M19</f>
        <v>1225-1144</v>
      </c>
      <c r="M54" s="16" t="str">
        <f t="shared" si="65"/>
        <v>1226-1145</v>
      </c>
      <c r="N54" s="17" t="str">
        <f t="shared" ref="N54:O54" si="66">P18&amp;"-"&amp;O19</f>
        <v>1287-1202</v>
      </c>
      <c r="O54" s="14" t="str">
        <f t="shared" si="66"/>
        <v>1288-1203</v>
      </c>
      <c r="P54" s="14"/>
      <c r="Q54" s="14"/>
      <c r="R54" s="105" t="str">
        <f t="shared" si="4"/>
        <v>1292-1206</v>
      </c>
      <c r="S54" s="106"/>
      <c r="T54" s="105" t="str">
        <f t="shared" si="5"/>
        <v>1292-1210</v>
      </c>
      <c r="U54" s="106"/>
      <c r="V54" s="14"/>
      <c r="W54" s="14"/>
      <c r="X54" s="14" t="str">
        <f t="shared" ref="X54:Y54" si="67">Y18&amp;"-"&amp;Z19</f>
        <v>1296-1213</v>
      </c>
      <c r="Y54" s="16" t="str">
        <f t="shared" si="67"/>
        <v>1297-1214</v>
      </c>
      <c r="AC54" s="19">
        <v>15</v>
      </c>
      <c r="AD54" s="84"/>
      <c r="AE54" s="85"/>
      <c r="AF54" s="85"/>
      <c r="AG54" s="85"/>
      <c r="AH54" s="107">
        <f>IFERROR(VLOOKUP(AH19,'N解析_EW-トラス'!$A:$F,5,FALSE),"")</f>
        <v>-0.38900000000000001</v>
      </c>
      <c r="AI54" s="108"/>
      <c r="AJ54" s="107">
        <f>IFERROR(VLOOKUP(AJ19,'N解析_EW-トラス'!$A:$F,5,FALSE),"")</f>
        <v>0.38900000000000001</v>
      </c>
      <c r="AK54" s="108"/>
      <c r="AL54" s="98"/>
      <c r="AM54" s="98"/>
      <c r="AN54" s="98"/>
      <c r="AO54" s="96"/>
      <c r="AP54" s="95"/>
      <c r="AQ54" s="98"/>
      <c r="AR54" s="98"/>
      <c r="AS54" s="98"/>
      <c r="AT54" s="107">
        <f>IFERROR(VLOOKUP(AT19,'N解析_EW-トラス'!$A:$F,5,FALSE),"")</f>
        <v>-0.38900000000000001</v>
      </c>
      <c r="AU54" s="108"/>
      <c r="AV54" s="107">
        <f>IFERROR(VLOOKUP(AV19,'N解析_EW-トラス'!$A:$F,5,FALSE),"")</f>
        <v>0.38900000000000001</v>
      </c>
      <c r="AW54" s="108"/>
      <c r="AX54" s="85"/>
      <c r="AY54" s="85"/>
      <c r="AZ54" s="85"/>
      <c r="BA54" s="97"/>
      <c r="BC54" s="42"/>
    </row>
    <row r="55" spans="1:55">
      <c r="A55" s="19">
        <v>14</v>
      </c>
      <c r="B55" s="17" t="str">
        <f t="shared" ref="B55:C55" si="68">C19&amp;"-"&amp;B20</f>
        <v>1134-1051</v>
      </c>
      <c r="C55" s="14" t="str">
        <f t="shared" si="68"/>
        <v>1135-1052</v>
      </c>
      <c r="D55" s="14"/>
      <c r="E55" s="14"/>
      <c r="F55" s="105" t="str">
        <f t="shared" si="7"/>
        <v>1139-1055</v>
      </c>
      <c r="G55" s="106"/>
      <c r="H55" s="105" t="str">
        <f t="shared" si="8"/>
        <v>1139-1059</v>
      </c>
      <c r="I55" s="106"/>
      <c r="J55" s="14"/>
      <c r="K55" s="14"/>
      <c r="L55" s="14" t="str">
        <f t="shared" ref="L55:M55" si="69">L19&amp;"-"&amp;M20</f>
        <v>1143-1062</v>
      </c>
      <c r="M55" s="16" t="str">
        <f t="shared" si="69"/>
        <v>1144-1063</v>
      </c>
      <c r="N55" s="17" t="str">
        <f t="shared" ref="N55:O55" si="70">P19&amp;"-"&amp;O20</f>
        <v>1203-1120</v>
      </c>
      <c r="O55" s="14" t="str">
        <f t="shared" si="70"/>
        <v>1204-1121</v>
      </c>
      <c r="P55" s="14"/>
      <c r="Q55" s="14"/>
      <c r="R55" s="105" t="str">
        <f t="shared" si="4"/>
        <v>1208-1124</v>
      </c>
      <c r="S55" s="106"/>
      <c r="T55" s="105" t="str">
        <f t="shared" si="5"/>
        <v>1208-1128</v>
      </c>
      <c r="U55" s="106"/>
      <c r="V55" s="14"/>
      <c r="W55" s="14"/>
      <c r="X55" s="14" t="str">
        <f t="shared" ref="X55:Y55" si="71">Y19&amp;"-"&amp;Z20</f>
        <v>1212-1131</v>
      </c>
      <c r="Y55" s="16" t="str">
        <f t="shared" si="71"/>
        <v>1213-1132</v>
      </c>
      <c r="AC55" s="19">
        <v>14</v>
      </c>
      <c r="AD55" s="84"/>
      <c r="AE55" s="85"/>
      <c r="AF55" s="85"/>
      <c r="AG55" s="85"/>
      <c r="AH55" s="107">
        <f>IFERROR(VLOOKUP(AH20,'N解析_EW-トラス'!$A:$F,5,FALSE),"")</f>
        <v>-0.45</v>
      </c>
      <c r="AI55" s="108"/>
      <c r="AJ55" s="107">
        <f>IFERROR(VLOOKUP(AJ20,'N解析_EW-トラス'!$A:$F,5,FALSE),"")</f>
        <v>0.45</v>
      </c>
      <c r="AK55" s="108"/>
      <c r="AL55" s="98"/>
      <c r="AM55" s="98"/>
      <c r="AN55" s="98"/>
      <c r="AO55" s="96"/>
      <c r="AP55" s="95"/>
      <c r="AQ55" s="98"/>
      <c r="AR55" s="98"/>
      <c r="AS55" s="98"/>
      <c r="AT55" s="107">
        <f>IFERROR(VLOOKUP(AT20,'N解析_EW-トラス'!$A:$F,5,FALSE),"")</f>
        <v>-0.45</v>
      </c>
      <c r="AU55" s="108"/>
      <c r="AV55" s="107">
        <f>IFERROR(VLOOKUP(AV20,'N解析_EW-トラス'!$A:$F,5,FALSE),"")</f>
        <v>0.45</v>
      </c>
      <c r="AW55" s="108"/>
      <c r="AX55" s="85"/>
      <c r="AY55" s="85"/>
      <c r="AZ55" s="85"/>
      <c r="BA55" s="97"/>
      <c r="BC55" s="42"/>
    </row>
    <row r="56" spans="1:55">
      <c r="A56" s="19">
        <v>13</v>
      </c>
      <c r="B56" s="17" t="str">
        <f t="shared" ref="B56:C56" si="72">C20&amp;"-"&amp;B21</f>
        <v>1052-969</v>
      </c>
      <c r="C56" s="14" t="str">
        <f t="shared" si="72"/>
        <v>1053-970</v>
      </c>
      <c r="D56" s="14"/>
      <c r="E56" s="14"/>
      <c r="F56" s="105" t="str">
        <f t="shared" si="7"/>
        <v>1057-973</v>
      </c>
      <c r="G56" s="106"/>
      <c r="H56" s="105" t="str">
        <f t="shared" si="8"/>
        <v>1057-977</v>
      </c>
      <c r="I56" s="106"/>
      <c r="J56" s="14"/>
      <c r="K56" s="14"/>
      <c r="L56" s="14" t="str">
        <f t="shared" ref="L56:M56" si="73">L20&amp;"-"&amp;M21</f>
        <v>1061-980</v>
      </c>
      <c r="M56" s="16" t="str">
        <f t="shared" si="73"/>
        <v>1062-981</v>
      </c>
      <c r="N56" s="17" t="str">
        <f t="shared" ref="N56:O56" si="74">P20&amp;"-"&amp;O21</f>
        <v>1121-1038</v>
      </c>
      <c r="O56" s="14" t="str">
        <f t="shared" si="74"/>
        <v>1122-1039</v>
      </c>
      <c r="P56" s="14"/>
      <c r="Q56" s="14"/>
      <c r="R56" s="105" t="str">
        <f t="shared" si="4"/>
        <v>1126-1042</v>
      </c>
      <c r="S56" s="106"/>
      <c r="T56" s="105" t="str">
        <f t="shared" si="5"/>
        <v>1126-1046</v>
      </c>
      <c r="U56" s="106"/>
      <c r="V56" s="14"/>
      <c r="W56" s="14"/>
      <c r="X56" s="14" t="str">
        <f t="shared" ref="X56:Y56" si="75">Y20&amp;"-"&amp;Z21</f>
        <v>1130-1049</v>
      </c>
      <c r="Y56" s="16" t="str">
        <f t="shared" si="75"/>
        <v>1131-1050</v>
      </c>
      <c r="AC56" s="19">
        <v>13</v>
      </c>
      <c r="AD56" s="84"/>
      <c r="AE56" s="85"/>
      <c r="AF56" s="85"/>
      <c r="AG56" s="85"/>
      <c r="AH56" s="107">
        <f>IFERROR(VLOOKUP(AH21,'N解析_EW-トラス'!$A:$F,5,FALSE),"")</f>
        <v>-0.41799999999999998</v>
      </c>
      <c r="AI56" s="108"/>
      <c r="AJ56" s="107">
        <f>IFERROR(VLOOKUP(AJ21,'N解析_EW-トラス'!$A:$F,5,FALSE),"")</f>
        <v>0.41799999999999998</v>
      </c>
      <c r="AK56" s="108"/>
      <c r="AL56" s="98"/>
      <c r="AM56" s="98"/>
      <c r="AN56" s="98"/>
      <c r="AO56" s="96"/>
      <c r="AP56" s="95"/>
      <c r="AQ56" s="98"/>
      <c r="AR56" s="98"/>
      <c r="AS56" s="98"/>
      <c r="AT56" s="107">
        <f>IFERROR(VLOOKUP(AT21,'N解析_EW-トラス'!$A:$F,5,FALSE),"")</f>
        <v>-0.41799999999999998</v>
      </c>
      <c r="AU56" s="108"/>
      <c r="AV56" s="107">
        <f>IFERROR(VLOOKUP(AV21,'N解析_EW-トラス'!$A:$F,5,FALSE),"")</f>
        <v>0.41799999999999998</v>
      </c>
      <c r="AW56" s="108"/>
      <c r="AX56" s="85"/>
      <c r="AY56" s="85"/>
      <c r="AZ56" s="85"/>
      <c r="BA56" s="97"/>
      <c r="BC56" s="42"/>
    </row>
    <row r="57" spans="1:55">
      <c r="A57" s="19">
        <v>12</v>
      </c>
      <c r="B57" s="17" t="str">
        <f t="shared" ref="B57:C57" si="76">C21&amp;"-"&amp;B22</f>
        <v>970-883</v>
      </c>
      <c r="C57" s="14" t="str">
        <f t="shared" si="76"/>
        <v>971-884</v>
      </c>
      <c r="D57" s="14"/>
      <c r="E57" s="14"/>
      <c r="F57" s="105" t="str">
        <f t="shared" si="7"/>
        <v>975-887</v>
      </c>
      <c r="G57" s="106"/>
      <c r="H57" s="105" t="str">
        <f t="shared" si="8"/>
        <v>975-891</v>
      </c>
      <c r="I57" s="106"/>
      <c r="J57" s="14"/>
      <c r="K57" s="14"/>
      <c r="L57" s="14" t="str">
        <f t="shared" ref="L57:M57" si="77">L21&amp;"-"&amp;M22</f>
        <v>979-894</v>
      </c>
      <c r="M57" s="16" t="str">
        <f t="shared" si="77"/>
        <v>980-895</v>
      </c>
      <c r="N57" s="17" t="str">
        <f t="shared" ref="N57:O57" si="78">P21&amp;"-"&amp;O22</f>
        <v>1039-956</v>
      </c>
      <c r="O57" s="14" t="str">
        <f t="shared" si="78"/>
        <v>1040-957</v>
      </c>
      <c r="P57" s="14"/>
      <c r="Q57" s="14"/>
      <c r="R57" s="105" t="str">
        <f t="shared" si="4"/>
        <v>1044-960</v>
      </c>
      <c r="S57" s="106"/>
      <c r="T57" s="105" t="str">
        <f t="shared" si="5"/>
        <v>1044-964</v>
      </c>
      <c r="U57" s="106"/>
      <c r="V57" s="14"/>
      <c r="W57" s="14"/>
      <c r="X57" s="14" t="str">
        <f t="shared" ref="X57:Y57" si="79">Y21&amp;"-"&amp;Z22</f>
        <v>1048-967</v>
      </c>
      <c r="Y57" s="16" t="str">
        <f t="shared" si="79"/>
        <v>1049-968</v>
      </c>
      <c r="AC57" s="19">
        <v>12</v>
      </c>
      <c r="AD57" s="84"/>
      <c r="AE57" s="85"/>
      <c r="AF57" s="85"/>
      <c r="AG57" s="85"/>
      <c r="AH57" s="107">
        <f>IFERROR(VLOOKUP(AH22,'N解析_EW-トラス'!$A:$F,5,FALSE),"")</f>
        <v>-0.41299999999999998</v>
      </c>
      <c r="AI57" s="108"/>
      <c r="AJ57" s="107">
        <f>IFERROR(VLOOKUP(AJ22,'N解析_EW-トラス'!$A:$F,5,FALSE),"")</f>
        <v>0.41299999999999998</v>
      </c>
      <c r="AK57" s="108"/>
      <c r="AL57" s="98"/>
      <c r="AM57" s="98"/>
      <c r="AN57" s="98"/>
      <c r="AO57" s="96"/>
      <c r="AP57" s="95"/>
      <c r="AQ57" s="98"/>
      <c r="AR57" s="98"/>
      <c r="AS57" s="98"/>
      <c r="AT57" s="107">
        <f>IFERROR(VLOOKUP(AT22,'N解析_EW-トラス'!$A:$F,5,FALSE),"")</f>
        <v>-0.41199999999999998</v>
      </c>
      <c r="AU57" s="108"/>
      <c r="AV57" s="107">
        <f>IFERROR(VLOOKUP(AV22,'N解析_EW-トラス'!$A:$F,5,FALSE),"")</f>
        <v>0.41199999999999998</v>
      </c>
      <c r="AW57" s="108"/>
      <c r="AX57" s="85"/>
      <c r="AY57" s="85"/>
      <c r="AZ57" s="85"/>
      <c r="BA57" s="97"/>
      <c r="BC57" s="42"/>
    </row>
    <row r="58" spans="1:55">
      <c r="A58" s="19">
        <v>11</v>
      </c>
      <c r="B58" s="17" t="str">
        <f t="shared" ref="B58:C58" si="80">C22&amp;"-"&amp;B23</f>
        <v>884-797</v>
      </c>
      <c r="C58" s="14" t="str">
        <f t="shared" si="80"/>
        <v>885-798</v>
      </c>
      <c r="D58" s="14"/>
      <c r="E58" s="14"/>
      <c r="F58" s="105" t="str">
        <f t="shared" si="7"/>
        <v>889-801</v>
      </c>
      <c r="G58" s="106"/>
      <c r="H58" s="105" t="str">
        <f t="shared" si="8"/>
        <v>889-805</v>
      </c>
      <c r="I58" s="106"/>
      <c r="J58" s="14"/>
      <c r="K58" s="14"/>
      <c r="L58" s="14" t="str">
        <f t="shared" ref="L58:M58" si="81">L22&amp;"-"&amp;M23</f>
        <v>893-808</v>
      </c>
      <c r="M58" s="16" t="str">
        <f t="shared" si="81"/>
        <v>894-809</v>
      </c>
      <c r="N58" s="17" t="str">
        <f t="shared" ref="N58:O58" si="82">P22&amp;"-"&amp;O23</f>
        <v>957-870</v>
      </c>
      <c r="O58" s="14" t="str">
        <f t="shared" si="82"/>
        <v>958-871</v>
      </c>
      <c r="P58" s="14"/>
      <c r="Q58" s="14"/>
      <c r="R58" s="105" t="str">
        <f t="shared" si="4"/>
        <v>962-874</v>
      </c>
      <c r="S58" s="106"/>
      <c r="T58" s="105" t="str">
        <f t="shared" si="5"/>
        <v>962-878</v>
      </c>
      <c r="U58" s="106"/>
      <c r="V58" s="14"/>
      <c r="W58" s="14"/>
      <c r="X58" s="14" t="str">
        <f t="shared" ref="X58:Y58" si="83">Y22&amp;"-"&amp;Z23</f>
        <v>966-881</v>
      </c>
      <c r="Y58" s="16" t="str">
        <f t="shared" si="83"/>
        <v>967-882</v>
      </c>
      <c r="AC58" s="19">
        <v>11</v>
      </c>
      <c r="AD58" s="84"/>
      <c r="AE58" s="85"/>
      <c r="AF58" s="85"/>
      <c r="AG58" s="85"/>
      <c r="AH58" s="107">
        <f>IFERROR(VLOOKUP(AH23,'N解析_EW-トラス'!$A:$F,5,FALSE),"")</f>
        <v>-0.40400000000000003</v>
      </c>
      <c r="AI58" s="108"/>
      <c r="AJ58" s="107">
        <f>IFERROR(VLOOKUP(AJ23,'N解析_EW-トラス'!$A:$F,5,FALSE),"")</f>
        <v>0.40400000000000003</v>
      </c>
      <c r="AK58" s="108"/>
      <c r="AL58" s="98"/>
      <c r="AM58" s="98"/>
      <c r="AN58" s="98"/>
      <c r="AO58" s="96"/>
      <c r="AP58" s="95"/>
      <c r="AQ58" s="98"/>
      <c r="AR58" s="98"/>
      <c r="AS58" s="98"/>
      <c r="AT58" s="107">
        <f>IFERROR(VLOOKUP(AT23,'N解析_EW-トラス'!$A:$F,5,FALSE),"")</f>
        <v>-0.40400000000000003</v>
      </c>
      <c r="AU58" s="108"/>
      <c r="AV58" s="107">
        <f>IFERROR(VLOOKUP(AV23,'N解析_EW-トラス'!$A:$F,5,FALSE),"")</f>
        <v>0.40400000000000003</v>
      </c>
      <c r="AW58" s="108"/>
      <c r="AX58" s="85"/>
      <c r="AY58" s="85"/>
      <c r="AZ58" s="85"/>
      <c r="BA58" s="97"/>
      <c r="BC58" s="42"/>
    </row>
    <row r="59" spans="1:55">
      <c r="A59" s="19">
        <v>10</v>
      </c>
      <c r="B59" s="17" t="str">
        <f t="shared" ref="B59:C59" si="84">C23&amp;"-"&amp;B24</f>
        <v>798-711</v>
      </c>
      <c r="C59" s="14" t="str">
        <f t="shared" si="84"/>
        <v>799-712</v>
      </c>
      <c r="D59" s="14"/>
      <c r="E59" s="14"/>
      <c r="F59" s="105" t="str">
        <f t="shared" si="7"/>
        <v>803-715</v>
      </c>
      <c r="G59" s="106"/>
      <c r="H59" s="105" t="str">
        <f t="shared" si="8"/>
        <v>803-719</v>
      </c>
      <c r="I59" s="106"/>
      <c r="J59" s="14"/>
      <c r="K59" s="14"/>
      <c r="L59" s="14" t="str">
        <f t="shared" ref="L59:M59" si="85">L23&amp;"-"&amp;M24</f>
        <v>807-722</v>
      </c>
      <c r="M59" s="16" t="str">
        <f t="shared" si="85"/>
        <v>808-723</v>
      </c>
      <c r="N59" s="17" t="str">
        <f t="shared" ref="N59:O59" si="86">P23&amp;"-"&amp;O24</f>
        <v>871-784</v>
      </c>
      <c r="O59" s="14" t="str">
        <f t="shared" si="86"/>
        <v>872-785</v>
      </c>
      <c r="P59" s="14"/>
      <c r="Q59" s="14"/>
      <c r="R59" s="105" t="str">
        <f t="shared" si="4"/>
        <v>876-788</v>
      </c>
      <c r="S59" s="106"/>
      <c r="T59" s="105" t="str">
        <f t="shared" si="5"/>
        <v>876-792</v>
      </c>
      <c r="U59" s="106"/>
      <c r="V59" s="14"/>
      <c r="W59" s="14"/>
      <c r="X59" s="14" t="str">
        <f t="shared" ref="X59:Y59" si="87">Y23&amp;"-"&amp;Z24</f>
        <v>880-795</v>
      </c>
      <c r="Y59" s="16" t="str">
        <f t="shared" si="87"/>
        <v>881-796</v>
      </c>
      <c r="AC59" s="19">
        <v>10</v>
      </c>
      <c r="AD59" s="84"/>
      <c r="AE59" s="85"/>
      <c r="AF59" s="85"/>
      <c r="AG59" s="85"/>
      <c r="AH59" s="107">
        <f>IFERROR(VLOOKUP(AH24,'N解析_EW-トラス'!$A:$F,5,FALSE),"")</f>
        <v>-0.437</v>
      </c>
      <c r="AI59" s="108"/>
      <c r="AJ59" s="107">
        <f>IFERROR(VLOOKUP(AJ24,'N解析_EW-トラス'!$A:$F,5,FALSE),"")</f>
        <v>0.437</v>
      </c>
      <c r="AK59" s="108"/>
      <c r="AL59" s="98"/>
      <c r="AM59" s="98"/>
      <c r="AN59" s="98"/>
      <c r="AO59" s="96"/>
      <c r="AP59" s="95"/>
      <c r="AQ59" s="98"/>
      <c r="AR59" s="98"/>
      <c r="AS59" s="98"/>
      <c r="AT59" s="107">
        <f>IFERROR(VLOOKUP(AT24,'N解析_EW-トラス'!$A:$F,5,FALSE),"")</f>
        <v>-0.437</v>
      </c>
      <c r="AU59" s="108"/>
      <c r="AV59" s="107">
        <f>IFERROR(VLOOKUP(AV24,'N解析_EW-トラス'!$A:$F,5,FALSE),"")</f>
        <v>0.437</v>
      </c>
      <c r="AW59" s="108"/>
      <c r="AX59" s="85"/>
      <c r="AY59" s="85"/>
      <c r="AZ59" s="85"/>
      <c r="BA59" s="97"/>
      <c r="BC59" s="42"/>
    </row>
    <row r="60" spans="1:55">
      <c r="A60" s="19">
        <v>9</v>
      </c>
      <c r="B60" s="17" t="str">
        <f t="shared" ref="B60:C60" si="88">C24&amp;"-"&amp;B25</f>
        <v>712-625</v>
      </c>
      <c r="C60" s="14" t="str">
        <f t="shared" si="88"/>
        <v>713-626</v>
      </c>
      <c r="D60" s="14"/>
      <c r="E60" s="14"/>
      <c r="F60" s="105" t="str">
        <f t="shared" si="7"/>
        <v>717-629</v>
      </c>
      <c r="G60" s="106"/>
      <c r="H60" s="105" t="str">
        <f t="shared" si="8"/>
        <v>717-633</v>
      </c>
      <c r="I60" s="106"/>
      <c r="J60" s="14"/>
      <c r="K60" s="14"/>
      <c r="L60" s="14" t="str">
        <f t="shared" ref="L60:M60" si="89">L24&amp;"-"&amp;M25</f>
        <v>721-636</v>
      </c>
      <c r="M60" s="16" t="str">
        <f t="shared" si="89"/>
        <v>722-637</v>
      </c>
      <c r="N60" s="17" t="str">
        <f t="shared" ref="N60:O60" si="90">P24&amp;"-"&amp;O25</f>
        <v>785-698</v>
      </c>
      <c r="O60" s="14" t="str">
        <f t="shared" si="90"/>
        <v>786-699</v>
      </c>
      <c r="P60" s="14"/>
      <c r="Q60" s="14"/>
      <c r="R60" s="105" t="str">
        <f t="shared" si="4"/>
        <v>790-702</v>
      </c>
      <c r="S60" s="106"/>
      <c r="T60" s="105" t="str">
        <f t="shared" si="5"/>
        <v>790-706</v>
      </c>
      <c r="U60" s="106"/>
      <c r="V60" s="14"/>
      <c r="W60" s="14"/>
      <c r="X60" s="14" t="str">
        <f t="shared" ref="X60:Y60" si="91">Y24&amp;"-"&amp;Z25</f>
        <v>794-709</v>
      </c>
      <c r="Y60" s="16" t="str">
        <f t="shared" si="91"/>
        <v>795-710</v>
      </c>
      <c r="AC60" s="19">
        <v>9</v>
      </c>
      <c r="AD60" s="84"/>
      <c r="AE60" s="85"/>
      <c r="AF60" s="85"/>
      <c r="AG60" s="85"/>
      <c r="AH60" s="107">
        <f>IFERROR(VLOOKUP(AH25,'N解析_EW-トラス'!$A:$F,5,FALSE),"")</f>
        <v>-0.42899999999999999</v>
      </c>
      <c r="AI60" s="108"/>
      <c r="AJ60" s="107">
        <f>IFERROR(VLOOKUP(AJ25,'N解析_EW-トラス'!$A:$F,5,FALSE),"")</f>
        <v>0.42899999999999999</v>
      </c>
      <c r="AK60" s="108"/>
      <c r="AL60" s="98"/>
      <c r="AM60" s="98"/>
      <c r="AN60" s="98"/>
      <c r="AO60" s="96"/>
      <c r="AP60" s="95"/>
      <c r="AQ60" s="98"/>
      <c r="AR60" s="98"/>
      <c r="AS60" s="98"/>
      <c r="AT60" s="107">
        <f>IFERROR(VLOOKUP(AT25,'N解析_EW-トラス'!$A:$F,5,FALSE),"")</f>
        <v>-0.42899999999999999</v>
      </c>
      <c r="AU60" s="108"/>
      <c r="AV60" s="107">
        <f>IFERROR(VLOOKUP(AV25,'N解析_EW-トラス'!$A:$F,5,FALSE),"")</f>
        <v>0.42899999999999999</v>
      </c>
      <c r="AW60" s="108"/>
      <c r="AX60" s="85"/>
      <c r="AY60" s="85"/>
      <c r="AZ60" s="85"/>
      <c r="BA60" s="97"/>
      <c r="BC60" s="42"/>
    </row>
    <row r="61" spans="1:55">
      <c r="A61" s="19">
        <v>8</v>
      </c>
      <c r="B61" s="17" t="str">
        <f t="shared" ref="B61:C61" si="92">C25&amp;"-"&amp;B26</f>
        <v>626-539</v>
      </c>
      <c r="C61" s="14" t="str">
        <f t="shared" si="92"/>
        <v>627-540</v>
      </c>
      <c r="D61" s="14"/>
      <c r="E61" s="14"/>
      <c r="F61" s="105" t="str">
        <f t="shared" si="7"/>
        <v>631-543</v>
      </c>
      <c r="G61" s="106"/>
      <c r="H61" s="105" t="str">
        <f t="shared" si="8"/>
        <v>631-547</v>
      </c>
      <c r="I61" s="106"/>
      <c r="J61" s="14"/>
      <c r="K61" s="14"/>
      <c r="L61" s="14" t="str">
        <f t="shared" ref="L61:M61" si="93">L25&amp;"-"&amp;M26</f>
        <v>635-550</v>
      </c>
      <c r="M61" s="16" t="str">
        <f t="shared" si="93"/>
        <v>636-551</v>
      </c>
      <c r="N61" s="17" t="str">
        <f t="shared" ref="N61:O61" si="94">P25&amp;"-"&amp;O26</f>
        <v>699-612</v>
      </c>
      <c r="O61" s="14" t="str">
        <f t="shared" si="94"/>
        <v>700-613</v>
      </c>
      <c r="P61" s="14"/>
      <c r="Q61" s="14"/>
      <c r="R61" s="105" t="str">
        <f t="shared" si="4"/>
        <v>704-616</v>
      </c>
      <c r="S61" s="106"/>
      <c r="T61" s="105" t="str">
        <f t="shared" si="5"/>
        <v>704-620</v>
      </c>
      <c r="U61" s="106"/>
      <c r="V61" s="14"/>
      <c r="W61" s="14"/>
      <c r="X61" s="14" t="str">
        <f t="shared" ref="X61:Y61" si="95">Y25&amp;"-"&amp;Z26</f>
        <v>708-623</v>
      </c>
      <c r="Y61" s="16" t="str">
        <f t="shared" si="95"/>
        <v>709-624</v>
      </c>
      <c r="AC61" s="19">
        <v>8</v>
      </c>
      <c r="AD61" s="84"/>
      <c r="AE61" s="85"/>
      <c r="AF61" s="85"/>
      <c r="AG61" s="85"/>
      <c r="AH61" s="107">
        <f>IFERROR(VLOOKUP(AH26,'N解析_EW-トラス'!$A:$F,5,FALSE),"")</f>
        <v>-0.41399999999999998</v>
      </c>
      <c r="AI61" s="108"/>
      <c r="AJ61" s="107">
        <f>IFERROR(VLOOKUP(AJ26,'N解析_EW-トラス'!$A:$F,5,FALSE),"")</f>
        <v>0.41399999999999998</v>
      </c>
      <c r="AK61" s="108"/>
      <c r="AL61" s="98"/>
      <c r="AM61" s="98"/>
      <c r="AN61" s="98"/>
      <c r="AO61" s="96"/>
      <c r="AP61" s="95"/>
      <c r="AQ61" s="98"/>
      <c r="AR61" s="98"/>
      <c r="AS61" s="98"/>
      <c r="AT61" s="107">
        <f>IFERROR(VLOOKUP(AT26,'N解析_EW-トラス'!$A:$F,5,FALSE),"")</f>
        <v>-0.41399999999999998</v>
      </c>
      <c r="AU61" s="108"/>
      <c r="AV61" s="107">
        <f>IFERROR(VLOOKUP(AV26,'N解析_EW-トラス'!$A:$F,5,FALSE),"")</f>
        <v>0.41399999999999998</v>
      </c>
      <c r="AW61" s="108"/>
      <c r="AX61" s="85"/>
      <c r="AY61" s="85"/>
      <c r="AZ61" s="85"/>
      <c r="BA61" s="97"/>
      <c r="BC61" s="42"/>
    </row>
    <row r="62" spans="1:55">
      <c r="A62" s="19">
        <v>7</v>
      </c>
      <c r="B62" s="17" t="str">
        <f t="shared" ref="B62:C62" si="96">C26&amp;"-"&amp;B27</f>
        <v>540-453</v>
      </c>
      <c r="C62" s="14" t="str">
        <f t="shared" si="96"/>
        <v>541-454</v>
      </c>
      <c r="D62" s="14"/>
      <c r="E62" s="14"/>
      <c r="F62" s="105" t="str">
        <f t="shared" si="7"/>
        <v>545-457</v>
      </c>
      <c r="G62" s="106"/>
      <c r="H62" s="105" t="str">
        <f t="shared" si="8"/>
        <v>545-461</v>
      </c>
      <c r="I62" s="106"/>
      <c r="J62" s="14"/>
      <c r="K62" s="14"/>
      <c r="L62" s="14" t="str">
        <f t="shared" ref="L62:M62" si="97">L26&amp;"-"&amp;M27</f>
        <v>549-464</v>
      </c>
      <c r="M62" s="16" t="str">
        <f t="shared" si="97"/>
        <v>550-465</v>
      </c>
      <c r="N62" s="17" t="str">
        <f t="shared" ref="N62:O62" si="98">P26&amp;"-"&amp;O27</f>
        <v>613-526</v>
      </c>
      <c r="O62" s="14" t="str">
        <f t="shared" si="98"/>
        <v>614-527</v>
      </c>
      <c r="P62" s="14"/>
      <c r="Q62" s="14"/>
      <c r="R62" s="105" t="str">
        <f t="shared" si="4"/>
        <v>618-530</v>
      </c>
      <c r="S62" s="106"/>
      <c r="T62" s="105" t="str">
        <f t="shared" si="5"/>
        <v>618-534</v>
      </c>
      <c r="U62" s="106"/>
      <c r="V62" s="14"/>
      <c r="W62" s="14"/>
      <c r="X62" s="14" t="str">
        <f t="shared" ref="X62:Y62" si="99">Y26&amp;"-"&amp;Z27</f>
        <v>622-537</v>
      </c>
      <c r="Y62" s="16" t="str">
        <f t="shared" si="99"/>
        <v>623-538</v>
      </c>
      <c r="AC62" s="19">
        <v>7</v>
      </c>
      <c r="AD62" s="84"/>
      <c r="AE62" s="85"/>
      <c r="AF62" s="85"/>
      <c r="AG62" s="85"/>
      <c r="AH62" s="107">
        <f>IFERROR(VLOOKUP(AH27,'N解析_EW-トラス'!$A:$F,5,FALSE),"")</f>
        <v>-0.39400000000000002</v>
      </c>
      <c r="AI62" s="108"/>
      <c r="AJ62" s="107">
        <f>IFERROR(VLOOKUP(AJ27,'N解析_EW-トラス'!$A:$F,5,FALSE),"")</f>
        <v>0.39400000000000002</v>
      </c>
      <c r="AK62" s="108"/>
      <c r="AL62" s="98"/>
      <c r="AM62" s="98"/>
      <c r="AN62" s="98"/>
      <c r="AO62" s="96"/>
      <c r="AP62" s="95"/>
      <c r="AQ62" s="98"/>
      <c r="AR62" s="98"/>
      <c r="AS62" s="98"/>
      <c r="AT62" s="107">
        <f>IFERROR(VLOOKUP(AT27,'N解析_EW-トラス'!$A:$F,5,FALSE),"")</f>
        <v>-0.39100000000000001</v>
      </c>
      <c r="AU62" s="108"/>
      <c r="AV62" s="107">
        <f>IFERROR(VLOOKUP(AV27,'N解析_EW-トラス'!$A:$F,5,FALSE),"")</f>
        <v>0.39100000000000001</v>
      </c>
      <c r="AW62" s="108"/>
      <c r="AX62" s="85"/>
      <c r="AY62" s="85"/>
      <c r="AZ62" s="85"/>
      <c r="BA62" s="97"/>
      <c r="BC62" s="42"/>
    </row>
    <row r="63" spans="1:55">
      <c r="A63" s="19">
        <v>6</v>
      </c>
      <c r="B63" s="17" t="str">
        <f t="shared" ref="B63:C63" si="100">C27&amp;"-"&amp;B28</f>
        <v>454-367</v>
      </c>
      <c r="C63" s="14" t="str">
        <f t="shared" si="100"/>
        <v>455-368</v>
      </c>
      <c r="D63" s="14"/>
      <c r="E63" s="14"/>
      <c r="F63" s="105" t="str">
        <f t="shared" si="7"/>
        <v>459-371</v>
      </c>
      <c r="G63" s="106"/>
      <c r="H63" s="105" t="str">
        <f t="shared" si="8"/>
        <v>459-375</v>
      </c>
      <c r="I63" s="106"/>
      <c r="J63" s="14"/>
      <c r="K63" s="14"/>
      <c r="L63" s="14" t="str">
        <f t="shared" ref="L63:M63" si="101">L27&amp;"-"&amp;M28</f>
        <v>463-378</v>
      </c>
      <c r="M63" s="16" t="str">
        <f t="shared" si="101"/>
        <v>464-379</v>
      </c>
      <c r="N63" s="17" t="str">
        <f t="shared" ref="N63:O63" si="102">P27&amp;"-"&amp;O28</f>
        <v>527-440</v>
      </c>
      <c r="O63" s="14" t="str">
        <f t="shared" si="102"/>
        <v>528-441</v>
      </c>
      <c r="P63" s="14"/>
      <c r="Q63" s="14"/>
      <c r="R63" s="105" t="str">
        <f t="shared" si="4"/>
        <v>532-444</v>
      </c>
      <c r="S63" s="106"/>
      <c r="T63" s="105" t="str">
        <f t="shared" si="5"/>
        <v>532-448</v>
      </c>
      <c r="U63" s="106"/>
      <c r="V63" s="14"/>
      <c r="W63" s="14"/>
      <c r="X63" s="14" t="str">
        <f t="shared" ref="X63:Y63" si="103">Y27&amp;"-"&amp;Z28</f>
        <v>536-451</v>
      </c>
      <c r="Y63" s="16" t="str">
        <f t="shared" si="103"/>
        <v>537-452</v>
      </c>
      <c r="AC63" s="19">
        <v>6</v>
      </c>
      <c r="AD63" s="84"/>
      <c r="AE63" s="85"/>
      <c r="AF63" s="85"/>
      <c r="AG63" s="85"/>
      <c r="AH63" s="107">
        <f>IFERROR(VLOOKUP(AH28,'N解析_EW-トラス'!$A:$F,5,FALSE),"")</f>
        <v>-0.37</v>
      </c>
      <c r="AI63" s="108"/>
      <c r="AJ63" s="107">
        <f>IFERROR(VLOOKUP(AJ28,'N解析_EW-トラス'!$A:$F,5,FALSE),"")</f>
        <v>0.37</v>
      </c>
      <c r="AK63" s="108"/>
      <c r="AL63" s="98"/>
      <c r="AM63" s="98"/>
      <c r="AN63" s="98"/>
      <c r="AO63" s="96"/>
      <c r="AP63" s="95"/>
      <c r="AQ63" s="98"/>
      <c r="AR63" s="98"/>
      <c r="AS63" s="98"/>
      <c r="AT63" s="107">
        <f>IFERROR(VLOOKUP(AT28,'N解析_EW-トラス'!$A:$F,5,FALSE),"")</f>
        <v>-0.376</v>
      </c>
      <c r="AU63" s="108"/>
      <c r="AV63" s="107">
        <f>IFERROR(VLOOKUP(AV28,'N解析_EW-トラス'!$A:$F,5,FALSE),"")</f>
        <v>0.376</v>
      </c>
      <c r="AW63" s="108"/>
      <c r="AX63" s="85"/>
      <c r="AY63" s="85"/>
      <c r="AZ63" s="85"/>
      <c r="BA63" s="97"/>
      <c r="BC63" s="42"/>
    </row>
    <row r="64" spans="1:55">
      <c r="A64" s="19">
        <v>5</v>
      </c>
      <c r="B64" s="17" t="str">
        <f t="shared" ref="B64:C64" si="104">C28&amp;"-"&amp;B29</f>
        <v>368-281</v>
      </c>
      <c r="C64" s="14" t="str">
        <f t="shared" si="104"/>
        <v>369-282</v>
      </c>
      <c r="D64" s="14"/>
      <c r="E64" s="14"/>
      <c r="F64" s="105" t="str">
        <f t="shared" si="7"/>
        <v>373-285</v>
      </c>
      <c r="G64" s="106"/>
      <c r="H64" s="105" t="str">
        <f t="shared" si="8"/>
        <v>373-289</v>
      </c>
      <c r="I64" s="106"/>
      <c r="J64" s="14"/>
      <c r="K64" s="14"/>
      <c r="L64" s="14" t="str">
        <f t="shared" ref="L64:M64" si="105">L28&amp;"-"&amp;M29</f>
        <v>377-292</v>
      </c>
      <c r="M64" s="16" t="str">
        <f t="shared" si="105"/>
        <v>378-293</v>
      </c>
      <c r="N64" s="17" t="str">
        <f t="shared" ref="N64:O64" si="106">P28&amp;"-"&amp;O29</f>
        <v>441-354</v>
      </c>
      <c r="O64" s="14" t="str">
        <f t="shared" si="106"/>
        <v>442-355</v>
      </c>
      <c r="P64" s="14"/>
      <c r="Q64" s="14"/>
      <c r="R64" s="105" t="str">
        <f t="shared" si="4"/>
        <v>446-358</v>
      </c>
      <c r="S64" s="106"/>
      <c r="T64" s="105" t="str">
        <f t="shared" si="5"/>
        <v>446-362</v>
      </c>
      <c r="U64" s="106"/>
      <c r="V64" s="14"/>
      <c r="W64" s="14"/>
      <c r="X64" s="14" t="str">
        <f t="shared" ref="X64:Y64" si="107">Y28&amp;"-"&amp;Z29</f>
        <v>450-365</v>
      </c>
      <c r="Y64" s="16" t="str">
        <f t="shared" si="107"/>
        <v>451-366</v>
      </c>
      <c r="AC64" s="19">
        <v>5</v>
      </c>
      <c r="AD64" s="84"/>
      <c r="AE64" s="85"/>
      <c r="AF64" s="85"/>
      <c r="AG64" s="85"/>
      <c r="AH64" s="107">
        <f>IFERROR(VLOOKUP(AH29,'N解析_EW-トラス'!$A:$F,5,FALSE),"")</f>
        <v>-0.33600000000000002</v>
      </c>
      <c r="AI64" s="108"/>
      <c r="AJ64" s="107">
        <f>IFERROR(VLOOKUP(AJ29,'N解析_EW-トラス'!$A:$F,5,FALSE),"")</f>
        <v>0.33600000000000002</v>
      </c>
      <c r="AK64" s="108"/>
      <c r="AL64" s="98"/>
      <c r="AM64" s="98"/>
      <c r="AN64" s="98"/>
      <c r="AO64" s="96"/>
      <c r="AP64" s="95"/>
      <c r="AQ64" s="98"/>
      <c r="AR64" s="98"/>
      <c r="AS64" s="98"/>
      <c r="AT64" s="107">
        <f>IFERROR(VLOOKUP(AT29,'N解析_EW-トラス'!$A:$F,5,FALSE),"")</f>
        <v>-0.28799999999999998</v>
      </c>
      <c r="AU64" s="108"/>
      <c r="AV64" s="107">
        <f>IFERROR(VLOOKUP(AV29,'N解析_EW-トラス'!$A:$F,5,FALSE),"")</f>
        <v>0.28799999999999998</v>
      </c>
      <c r="AW64" s="108"/>
      <c r="AX64" s="85"/>
      <c r="AY64" s="85"/>
      <c r="AZ64" s="85"/>
      <c r="BA64" s="97"/>
      <c r="BC64" s="42"/>
    </row>
    <row r="65" spans="1:56">
      <c r="A65" s="19">
        <v>4</v>
      </c>
      <c r="B65" s="17" t="str">
        <f t="shared" ref="B65:C65" si="108">C29&amp;"-"&amp;B30</f>
        <v>282-196</v>
      </c>
      <c r="C65" s="14" t="str">
        <f t="shared" si="108"/>
        <v>283-197</v>
      </c>
      <c r="D65" s="14"/>
      <c r="E65" s="14"/>
      <c r="F65" s="105" t="str">
        <f t="shared" si="7"/>
        <v>287-200</v>
      </c>
      <c r="G65" s="106"/>
      <c r="H65" s="105" t="str">
        <f t="shared" si="8"/>
        <v>287-204</v>
      </c>
      <c r="I65" s="106"/>
      <c r="J65" s="14"/>
      <c r="K65" s="14"/>
      <c r="L65" s="14" t="str">
        <f t="shared" ref="L65:M65" si="109">L29&amp;"-"&amp;M30</f>
        <v>291-207</v>
      </c>
      <c r="M65" s="16" t="str">
        <f t="shared" si="109"/>
        <v>292-208</v>
      </c>
      <c r="N65" s="17" t="str">
        <f t="shared" ref="N65:O65" si="110">P29&amp;"-"&amp;O30</f>
        <v>355-266</v>
      </c>
      <c r="O65" s="14" t="str">
        <f t="shared" si="110"/>
        <v>356-267</v>
      </c>
      <c r="P65" s="14"/>
      <c r="Q65" s="14"/>
      <c r="R65" s="105" t="str">
        <f t="shared" si="4"/>
        <v>360-270</v>
      </c>
      <c r="S65" s="106"/>
      <c r="T65" s="105" t="str">
        <f t="shared" si="5"/>
        <v>360-274</v>
      </c>
      <c r="U65" s="106"/>
      <c r="V65" s="14"/>
      <c r="W65" s="14"/>
      <c r="X65" s="14" t="str">
        <f t="shared" ref="X65:Y65" si="111">Y29&amp;"-"&amp;Z30</f>
        <v>364-277</v>
      </c>
      <c r="Y65" s="16" t="str">
        <f t="shared" si="111"/>
        <v>365-278</v>
      </c>
      <c r="AC65" s="19">
        <v>4</v>
      </c>
      <c r="AD65" s="84"/>
      <c r="AE65" s="85"/>
      <c r="AF65" s="85"/>
      <c r="AG65" s="85"/>
      <c r="AH65" s="107">
        <f>IFERROR(VLOOKUP(AH30,'N解析_EW-トラス'!$A:$F,5,FALSE),"")</f>
        <v>-0.29399999999999998</v>
      </c>
      <c r="AI65" s="108"/>
      <c r="AJ65" s="107">
        <f>IFERROR(VLOOKUP(AJ30,'N解析_EW-トラス'!$A:$F,5,FALSE),"")</f>
        <v>0.29399999999999998</v>
      </c>
      <c r="AK65" s="108"/>
      <c r="AL65" s="98"/>
      <c r="AM65" s="98"/>
      <c r="AN65" s="98"/>
      <c r="AO65" s="96"/>
      <c r="AP65" s="95"/>
      <c r="AQ65" s="98"/>
      <c r="AR65" s="98"/>
      <c r="AS65" s="98"/>
      <c r="AT65" s="107" t="str">
        <f>IFERROR(VLOOKUP(AT30,'N解析_EW-トラス'!$A:$F,5,FALSE),"")</f>
        <v/>
      </c>
      <c r="AU65" s="108"/>
      <c r="AV65" s="107" t="str">
        <f>IFERROR(VLOOKUP(AV30,'N解析_EW-トラス'!$A:$F,5,FALSE),"")</f>
        <v/>
      </c>
      <c r="AW65" s="108"/>
      <c r="AX65" s="85"/>
      <c r="AY65" s="85"/>
      <c r="AZ65" s="85"/>
      <c r="BA65" s="97"/>
      <c r="BC65" s="42"/>
      <c r="BD65" s="37"/>
    </row>
    <row r="66" spans="1:56">
      <c r="A66" s="19">
        <v>3</v>
      </c>
      <c r="B66" s="17" t="str">
        <f t="shared" ref="B66:C66" si="112">C30&amp;"-"&amp;B31</f>
        <v>197-117</v>
      </c>
      <c r="C66" s="14" t="str">
        <f t="shared" si="112"/>
        <v>198-118</v>
      </c>
      <c r="D66" s="14"/>
      <c r="E66" s="14"/>
      <c r="F66" s="14"/>
      <c r="G66" s="14"/>
      <c r="H66" s="14"/>
      <c r="I66" s="14"/>
      <c r="J66" s="14"/>
      <c r="K66" s="14"/>
      <c r="L66" s="14" t="str">
        <f t="shared" ref="L66:M66" si="113">L30&amp;"-"&amp;M31</f>
        <v>206-121</v>
      </c>
      <c r="M66" s="16" t="str">
        <f t="shared" si="113"/>
        <v>207-122</v>
      </c>
      <c r="N66" s="17" t="str">
        <f t="shared" ref="N66:O66" si="114">P30&amp;"-"&amp;O31</f>
        <v>267-183</v>
      </c>
      <c r="O66" s="14" t="str">
        <f t="shared" si="114"/>
        <v>268-184</v>
      </c>
      <c r="P66" s="14"/>
      <c r="Q66" s="14"/>
      <c r="R66" s="105" t="str">
        <f t="shared" si="4"/>
        <v>272-187</v>
      </c>
      <c r="S66" s="106"/>
      <c r="T66" s="105" t="str">
        <f t="shared" si="5"/>
        <v>272-191</v>
      </c>
      <c r="U66" s="106"/>
      <c r="V66" s="14"/>
      <c r="W66" s="14"/>
      <c r="X66" s="14" t="str">
        <f t="shared" ref="X66:Y66" si="115">Y30&amp;"-"&amp;Z31</f>
        <v>276-194</v>
      </c>
      <c r="Y66" s="16" t="str">
        <f t="shared" si="115"/>
        <v>277-195</v>
      </c>
      <c r="AC66" s="19">
        <v>3</v>
      </c>
      <c r="AD66" s="84"/>
      <c r="AE66" s="85"/>
      <c r="AF66" s="85"/>
      <c r="AG66" s="85"/>
      <c r="AH66" s="107" t="str">
        <f>IFERROR(VLOOKUP(AH31,'N解析_EW-トラス'!$A:$F,5,FALSE),"")</f>
        <v/>
      </c>
      <c r="AI66" s="108"/>
      <c r="AJ66" s="107" t="str">
        <f>IFERROR(VLOOKUP(AJ31,'N解析_EW-トラス'!$A:$F,5,FALSE),"")</f>
        <v/>
      </c>
      <c r="AK66" s="108"/>
      <c r="AL66" s="85"/>
      <c r="AM66" s="85"/>
      <c r="AN66" s="85"/>
      <c r="AO66" s="97"/>
      <c r="AP66" s="84"/>
      <c r="AQ66" s="85"/>
      <c r="AR66" s="85"/>
      <c r="AS66" s="85"/>
      <c r="AT66" s="107" t="str">
        <f>IFERROR(VLOOKUP(AT31,'N解析_EW-トラス'!$A:$F,5,FALSE),"")</f>
        <v/>
      </c>
      <c r="AU66" s="108"/>
      <c r="AV66" s="107" t="str">
        <f>IFERROR(VLOOKUP(AV31,'N解析_EW-トラス'!$A:$F,5,FALSE),"")</f>
        <v/>
      </c>
      <c r="AW66" s="108"/>
      <c r="AX66" s="85"/>
      <c r="AY66" s="85"/>
      <c r="AZ66" s="85"/>
      <c r="BA66" s="97"/>
      <c r="BC66" s="42"/>
      <c r="BD66" s="37"/>
    </row>
    <row r="67" spans="1:56">
      <c r="A67" s="19">
        <v>2</v>
      </c>
      <c r="B67" s="17" t="str">
        <f t="shared" ref="B67:C67" si="116">C31&amp;"-"&amp;B32</f>
        <v>118-45</v>
      </c>
      <c r="C67" s="14" t="str">
        <f t="shared" si="116"/>
        <v>119-46</v>
      </c>
      <c r="D67" s="14"/>
      <c r="E67" s="14"/>
      <c r="F67" s="14"/>
      <c r="G67" s="14"/>
      <c r="H67" s="14"/>
      <c r="I67" s="14"/>
      <c r="J67" s="14"/>
      <c r="K67" s="14"/>
      <c r="L67" s="14" t="str">
        <f t="shared" ref="L67:M67" si="117">L31&amp;"-"&amp;M32</f>
        <v>120-51</v>
      </c>
      <c r="M67" s="16" t="str">
        <f t="shared" si="117"/>
        <v>121-52</v>
      </c>
      <c r="N67" s="17" t="str">
        <f t="shared" ref="N67:O67" si="118">P31&amp;"-"&amp;O32</f>
        <v>184-111</v>
      </c>
      <c r="O67" s="14" t="str">
        <f t="shared" si="118"/>
        <v>185-112</v>
      </c>
      <c r="P67" s="14"/>
      <c r="Q67" s="14"/>
      <c r="R67" s="14"/>
      <c r="S67" s="14"/>
      <c r="T67" s="14"/>
      <c r="U67" s="14"/>
      <c r="V67" s="14"/>
      <c r="W67" s="14"/>
      <c r="X67" s="14" t="str">
        <f t="shared" ref="X67:Y67" si="119">Y31&amp;"-"&amp;Z32</f>
        <v>193-115</v>
      </c>
      <c r="Y67" s="16" t="str">
        <f t="shared" si="119"/>
        <v>194-116</v>
      </c>
      <c r="AC67" s="19">
        <v>2</v>
      </c>
      <c r="AD67" s="84"/>
      <c r="AE67" s="85"/>
      <c r="AF67" s="85"/>
      <c r="AG67" s="85"/>
      <c r="AH67" s="107" t="str">
        <f>IFERROR(VLOOKUP(AH32,'N解析_EW-トラス'!$A:$F,5,FALSE),"")</f>
        <v/>
      </c>
      <c r="AI67" s="108"/>
      <c r="AJ67" s="107" t="str">
        <f>IFERROR(VLOOKUP(AJ32,'N解析_EW-トラス'!$A:$F,5,FALSE),"")</f>
        <v/>
      </c>
      <c r="AK67" s="108"/>
      <c r="AL67" s="85"/>
      <c r="AM67" s="85"/>
      <c r="AN67" s="85"/>
      <c r="AO67" s="97"/>
      <c r="AP67" s="84"/>
      <c r="AQ67" s="85"/>
      <c r="AR67" s="85"/>
      <c r="AS67" s="85"/>
      <c r="AT67" s="107" t="str">
        <f>IFERROR(VLOOKUP(AT32,'N解析_EW-トラス'!$A:$F,5,FALSE),"")</f>
        <v/>
      </c>
      <c r="AU67" s="108"/>
      <c r="AV67" s="107" t="str">
        <f>IFERROR(VLOOKUP(AV32,'N解析_EW-トラス'!$A:$F,5,FALSE),"")</f>
        <v/>
      </c>
      <c r="AW67" s="108"/>
      <c r="AX67" s="85"/>
      <c r="AY67" s="85"/>
      <c r="AZ67" s="85"/>
      <c r="BA67" s="97"/>
      <c r="BC67" s="42"/>
      <c r="BD67" s="37"/>
    </row>
    <row r="68" spans="1:56" ht="14.25" thickBot="1">
      <c r="A68" s="18">
        <v>1</v>
      </c>
      <c r="B68" s="17" t="str">
        <f t="shared" ref="B68:C68" si="120">C32&amp;"-"&amp;B33</f>
        <v>46-1</v>
      </c>
      <c r="C68" s="14" t="str">
        <f t="shared" si="120"/>
        <v>47-2</v>
      </c>
      <c r="D68" s="14"/>
      <c r="E68" s="14"/>
      <c r="F68" s="14"/>
      <c r="G68" s="14"/>
      <c r="H68" s="14"/>
      <c r="I68" s="14"/>
      <c r="J68" s="14"/>
      <c r="K68" s="14"/>
      <c r="L68" s="14" t="str">
        <f t="shared" ref="L68:M68" si="121">L32&amp;"-"&amp;M33</f>
        <v>50-5</v>
      </c>
      <c r="M68" s="16" t="str">
        <f t="shared" si="121"/>
        <v>51-6</v>
      </c>
      <c r="N68" s="17" t="str">
        <f t="shared" ref="N68:O68" si="122">P32&amp;"-"&amp;O33</f>
        <v>112-39</v>
      </c>
      <c r="O68" s="14" t="str">
        <f t="shared" si="122"/>
        <v>113-40</v>
      </c>
      <c r="P68" s="14"/>
      <c r="Q68" s="14"/>
      <c r="R68" s="14"/>
      <c r="S68" s="14"/>
      <c r="T68" s="14"/>
      <c r="U68" s="14"/>
      <c r="V68" s="14"/>
      <c r="W68" s="14"/>
      <c r="X68" s="14" t="str">
        <f t="shared" ref="X68:Y68" si="123">Y32&amp;"-"&amp;Z33</f>
        <v>114-43</v>
      </c>
      <c r="Y68" s="16" t="str">
        <f t="shared" si="123"/>
        <v>115-44</v>
      </c>
      <c r="AC68" s="18">
        <v>1</v>
      </c>
      <c r="AD68" s="87"/>
      <c r="AE68" s="88"/>
      <c r="AF68" s="88"/>
      <c r="AG68" s="88"/>
      <c r="AH68" s="109" t="str">
        <f>IFERROR(VLOOKUP(AH33,'N解析_EW-トラス'!$A:$F,5,FALSE),"")</f>
        <v/>
      </c>
      <c r="AI68" s="110"/>
      <c r="AJ68" s="109" t="str">
        <f>IFERROR(VLOOKUP(AJ33,'N解析_EW-トラス'!$A:$F,5,FALSE),"")</f>
        <v/>
      </c>
      <c r="AK68" s="110"/>
      <c r="AL68" s="88"/>
      <c r="AM68" s="88"/>
      <c r="AN68" s="88"/>
      <c r="AO68" s="86"/>
      <c r="AP68" s="87"/>
      <c r="AQ68" s="88"/>
      <c r="AR68" s="88"/>
      <c r="AS68" s="88"/>
      <c r="AT68" s="109" t="str">
        <f>IFERROR(VLOOKUP(AT33,'N解析_EW-トラス'!$A:$F,5,FALSE),"")</f>
        <v/>
      </c>
      <c r="AU68" s="110"/>
      <c r="AV68" s="109" t="str">
        <f>IFERROR(VLOOKUP(AV33,'N解析_EW-トラス'!$A:$F,5,FALSE),"")</f>
        <v/>
      </c>
      <c r="AW68" s="110"/>
      <c r="AX68" s="88"/>
      <c r="AY68" s="88"/>
      <c r="AZ68" s="88"/>
      <c r="BA68" s="86"/>
      <c r="BC68" s="42"/>
      <c r="BD68" s="37"/>
    </row>
    <row r="69" spans="1:56">
      <c r="AC69" s="70" t="s">
        <v>92</v>
      </c>
      <c r="AD69" s="43"/>
      <c r="AE69" s="43"/>
      <c r="AF69" s="43" t="s">
        <v>60</v>
      </c>
      <c r="BC69" s="37"/>
      <c r="BD69" s="37"/>
    </row>
    <row r="70" spans="1:56" ht="17.25" thickBot="1">
      <c r="AD70" s="75" t="s">
        <v>95</v>
      </c>
      <c r="AE70" s="75"/>
      <c r="AG70" s="76" t="s">
        <v>96</v>
      </c>
      <c r="AP70" s="77" t="s">
        <v>95</v>
      </c>
      <c r="AQ70" s="77"/>
      <c r="AS70" s="78" t="s">
        <v>96</v>
      </c>
      <c r="BC70" s="37"/>
      <c r="BD70" s="37"/>
    </row>
    <row r="71" spans="1:56">
      <c r="AC71" s="21" t="s">
        <v>19</v>
      </c>
      <c r="AD71" s="115" t="s">
        <v>5</v>
      </c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7"/>
      <c r="AP71" s="115" t="s">
        <v>6</v>
      </c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7"/>
      <c r="BB71" s="106" t="s">
        <v>15</v>
      </c>
      <c r="BC71" s="89" t="s">
        <v>106</v>
      </c>
      <c r="BD71" s="85" t="s">
        <v>108</v>
      </c>
    </row>
    <row r="72" spans="1:56" ht="16.5">
      <c r="AC72" s="19"/>
      <c r="AD72" s="63" t="s">
        <v>1</v>
      </c>
      <c r="AE72" s="41" t="s">
        <v>2</v>
      </c>
      <c r="AF72" s="63" t="s">
        <v>1</v>
      </c>
      <c r="AG72" s="62" t="s">
        <v>2</v>
      </c>
      <c r="AH72" s="62" t="s">
        <v>29</v>
      </c>
      <c r="AI72" s="62" t="s">
        <v>4</v>
      </c>
      <c r="AJ72" s="62" t="s">
        <v>16</v>
      </c>
      <c r="AK72" s="62" t="s">
        <v>17</v>
      </c>
      <c r="AL72" s="62" t="s">
        <v>18</v>
      </c>
      <c r="AM72" s="41" t="s">
        <v>20</v>
      </c>
      <c r="AN72" s="63" t="s">
        <v>1</v>
      </c>
      <c r="AO72" s="64" t="s">
        <v>2</v>
      </c>
      <c r="AP72" s="63" t="s">
        <v>1</v>
      </c>
      <c r="AQ72" s="41" t="s">
        <v>2</v>
      </c>
      <c r="AR72" s="63" t="s">
        <v>1</v>
      </c>
      <c r="AS72" s="62" t="s">
        <v>2</v>
      </c>
      <c r="AT72" s="62" t="s">
        <v>3</v>
      </c>
      <c r="AU72" s="62" t="s">
        <v>4</v>
      </c>
      <c r="AV72" s="62" t="s">
        <v>16</v>
      </c>
      <c r="AW72" s="62" t="s">
        <v>17</v>
      </c>
      <c r="AX72" s="62" t="s">
        <v>18</v>
      </c>
      <c r="AY72" s="41" t="s">
        <v>20</v>
      </c>
      <c r="AZ72" s="63" t="s">
        <v>1</v>
      </c>
      <c r="BA72" s="64" t="s">
        <v>2</v>
      </c>
      <c r="BB72" s="106"/>
      <c r="BC72" s="102" t="s">
        <v>96</v>
      </c>
      <c r="BD72" s="85" t="s">
        <v>99</v>
      </c>
    </row>
    <row r="73" spans="1:56">
      <c r="AC73" s="19"/>
      <c r="AD73" s="27"/>
      <c r="AE73" s="24"/>
      <c r="AF73" s="40"/>
      <c r="AG73" s="40"/>
      <c r="AH73" s="118"/>
      <c r="AI73" s="119"/>
      <c r="AJ73" s="120"/>
      <c r="AK73" s="121"/>
      <c r="AL73" s="40"/>
      <c r="AM73" s="40"/>
      <c r="AN73" s="26"/>
      <c r="AO73" s="25"/>
      <c r="AP73" s="27"/>
      <c r="AQ73" s="24"/>
      <c r="AR73" s="40"/>
      <c r="AS73" s="40"/>
      <c r="AT73" s="118"/>
      <c r="AU73" s="119"/>
      <c r="AV73" s="120"/>
      <c r="AW73" s="121"/>
      <c r="AX73" s="40"/>
      <c r="AY73" s="40"/>
      <c r="AZ73" s="26"/>
      <c r="BA73" s="25"/>
      <c r="BB73" s="100"/>
      <c r="BC73" s="89" t="s">
        <v>107</v>
      </c>
      <c r="BD73" s="89" t="s">
        <v>91</v>
      </c>
    </row>
    <row r="74" spans="1:56">
      <c r="AC74" s="19">
        <v>30</v>
      </c>
      <c r="AD74" s="65"/>
      <c r="AE74" s="54"/>
      <c r="AF74" s="54"/>
      <c r="AG74" s="54"/>
      <c r="AH74" s="107" t="str">
        <f>IFERROR(AH39/θ!$D3,"")</f>
        <v/>
      </c>
      <c r="AI74" s="108"/>
      <c r="AJ74" s="107" t="str">
        <f>IFERROR(AJ39/θ!$D3,"")</f>
        <v/>
      </c>
      <c r="AK74" s="108"/>
      <c r="AL74" s="46"/>
      <c r="AM74" s="46"/>
      <c r="AN74" s="46"/>
      <c r="AO74" s="47"/>
      <c r="AP74" s="45"/>
      <c r="AQ74" s="46"/>
      <c r="AR74" s="46"/>
      <c r="AS74" s="46"/>
      <c r="AT74" s="107" t="str">
        <f>IFERROR(AT39/θ!$D3,"")</f>
        <v/>
      </c>
      <c r="AU74" s="108"/>
      <c r="AV74" s="107" t="str">
        <f>IFERROR(AV39/θ!$D3,"")</f>
        <v/>
      </c>
      <c r="AW74" s="108"/>
      <c r="AX74" s="46"/>
      <c r="AY74" s="46"/>
      <c r="AZ74" s="46"/>
      <c r="BA74" s="66"/>
      <c r="BB74" s="100"/>
      <c r="BC74" s="99"/>
      <c r="BD74" s="99">
        <f>'EW_層_S-Q'!C5</f>
        <v>0.51300000000000001</v>
      </c>
    </row>
    <row r="75" spans="1:56">
      <c r="AC75" s="19">
        <v>29</v>
      </c>
      <c r="AD75" s="65"/>
      <c r="AE75" s="54"/>
      <c r="AF75" s="54"/>
      <c r="AG75" s="54"/>
      <c r="AH75" s="107" t="str">
        <f>IFERROR(AH40/θ!$D4,"")</f>
        <v/>
      </c>
      <c r="AI75" s="108"/>
      <c r="AJ75" s="107" t="str">
        <f>IFERROR(AJ40/θ!$D4,"")</f>
        <v/>
      </c>
      <c r="AK75" s="108"/>
      <c r="AL75" s="46"/>
      <c r="AM75" s="46"/>
      <c r="AN75" s="46"/>
      <c r="AO75" s="47"/>
      <c r="AP75" s="45"/>
      <c r="AQ75" s="46"/>
      <c r="AR75" s="46"/>
      <c r="AS75" s="46"/>
      <c r="AT75" s="107" t="str">
        <f>IFERROR(AT40/θ!$D4,"")</f>
        <v/>
      </c>
      <c r="AU75" s="108"/>
      <c r="AV75" s="107" t="str">
        <f>IFERROR(AV40/θ!$D4,"")</f>
        <v/>
      </c>
      <c r="AW75" s="108"/>
      <c r="AX75" s="46"/>
      <c r="AY75" s="46"/>
      <c r="AZ75" s="46"/>
      <c r="BA75" s="66"/>
      <c r="BB75" s="100"/>
      <c r="BC75" s="99"/>
      <c r="BD75" s="99">
        <f>'EW_層_S-Q'!C6</f>
        <v>0.39400000000000002</v>
      </c>
    </row>
    <row r="76" spans="1:56">
      <c r="AB76" s="52"/>
      <c r="AC76" s="19">
        <v>28</v>
      </c>
      <c r="AD76" s="65"/>
      <c r="AE76" s="54"/>
      <c r="AF76" s="54"/>
      <c r="AG76" s="54"/>
      <c r="AH76" s="107">
        <f>IFERROR(AH41/θ!$D5,"")</f>
        <v>-0.56991789375751312</v>
      </c>
      <c r="AI76" s="108"/>
      <c r="AJ76" s="107">
        <f>IFERROR(AJ41/θ!$D5,"")</f>
        <v>0.56991789375751312</v>
      </c>
      <c r="AK76" s="108"/>
      <c r="AL76" s="46"/>
      <c r="AM76" s="46"/>
      <c r="AN76" s="46"/>
      <c r="AO76" s="47"/>
      <c r="AP76" s="45"/>
      <c r="AQ76" s="46"/>
      <c r="AR76" s="46"/>
      <c r="AS76" s="46"/>
      <c r="AT76" s="107">
        <f>IFERROR(AT41/θ!$D5,"")</f>
        <v>-0.56991789375751312</v>
      </c>
      <c r="AU76" s="108"/>
      <c r="AV76" s="107">
        <f>IFERROR(AV41/θ!$D5,"")</f>
        <v>0.56991789375751312</v>
      </c>
      <c r="AW76" s="108"/>
      <c r="AX76" s="46"/>
      <c r="AY76" s="46"/>
      <c r="AZ76" s="46"/>
      <c r="BA76" s="66"/>
      <c r="BB76" s="100">
        <v>28</v>
      </c>
      <c r="BC76" s="99">
        <f>AVERAGE(ABS(AH76),ABS(AJ76),ABS(AT76),ABS(AV76))</f>
        <v>0.56991789375751312</v>
      </c>
      <c r="BD76" s="99">
        <f>'EW_層_S-Q'!C7</f>
        <v>0.38400000000000001</v>
      </c>
    </row>
    <row r="77" spans="1:56">
      <c r="AB77" s="52"/>
      <c r="AC77" s="19">
        <v>27</v>
      </c>
      <c r="AD77" s="65"/>
      <c r="AE77" s="54"/>
      <c r="AF77" s="54"/>
      <c r="AG77" s="54"/>
      <c r="AH77" s="107">
        <f>IFERROR(AH42/θ!$D6,"")</f>
        <v>-0.57929925826380957</v>
      </c>
      <c r="AI77" s="108"/>
      <c r="AJ77" s="107">
        <f>IFERROR(AJ42/θ!$D6,"")</f>
        <v>0.57929925826380957</v>
      </c>
      <c r="AK77" s="108"/>
      <c r="AL77" s="46"/>
      <c r="AM77" s="46"/>
      <c r="AN77" s="46"/>
      <c r="AO77" s="47"/>
      <c r="AP77" s="45"/>
      <c r="AQ77" s="46"/>
      <c r="AR77" s="46"/>
      <c r="AS77" s="46"/>
      <c r="AT77" s="107">
        <f>IFERROR(AT42/θ!$D6,"")</f>
        <v>-0.57929925826380957</v>
      </c>
      <c r="AU77" s="108"/>
      <c r="AV77" s="107">
        <f>IFERROR(AV42/θ!$D6,"")</f>
        <v>0.57929925826380957</v>
      </c>
      <c r="AW77" s="108"/>
      <c r="AX77" s="46"/>
      <c r="AY77" s="46"/>
      <c r="AZ77" s="46"/>
      <c r="BA77" s="66"/>
      <c r="BB77" s="100">
        <v>27</v>
      </c>
      <c r="BC77" s="99">
        <f t="shared" ref="BC77:BC100" si="124">AVERAGE(ABS(AH77),ABS(AJ77),ABS(AT77),ABS(AV77))</f>
        <v>0.57929925826380957</v>
      </c>
      <c r="BD77" s="99">
        <f>'EW_層_S-Q'!C8</f>
        <v>0.4</v>
      </c>
    </row>
    <row r="78" spans="1:56">
      <c r="AB78" s="52"/>
      <c r="AC78" s="19">
        <v>26</v>
      </c>
      <c r="AD78" s="65"/>
      <c r="AE78" s="54"/>
      <c r="AF78" s="54"/>
      <c r="AG78" s="54"/>
      <c r="AH78" s="107">
        <f>IFERROR(AH43/θ!$D7,"")</f>
        <v>-0.58164459939038371</v>
      </c>
      <c r="AI78" s="108"/>
      <c r="AJ78" s="107">
        <f>IFERROR(AJ43/θ!$D7,"")</f>
        <v>0.58164459939038371</v>
      </c>
      <c r="AK78" s="108"/>
      <c r="AL78" s="46"/>
      <c r="AM78" s="46"/>
      <c r="AN78" s="46"/>
      <c r="AO78" s="47"/>
      <c r="AP78" s="45"/>
      <c r="AQ78" s="46"/>
      <c r="AR78" s="46"/>
      <c r="AS78" s="46"/>
      <c r="AT78" s="107">
        <f>IFERROR(AT43/θ!$D7,"")</f>
        <v>-0.58164459939038371</v>
      </c>
      <c r="AU78" s="108"/>
      <c r="AV78" s="107">
        <f>IFERROR(AV43/θ!$D7,"")</f>
        <v>0.58164459939038371</v>
      </c>
      <c r="AW78" s="108"/>
      <c r="AX78" s="46"/>
      <c r="AY78" s="46"/>
      <c r="AZ78" s="46"/>
      <c r="BA78" s="66"/>
      <c r="BB78" s="100">
        <v>26</v>
      </c>
      <c r="BC78" s="99">
        <f t="shared" si="124"/>
        <v>0.58164459939038371</v>
      </c>
      <c r="BD78" s="99">
        <f>'EW_層_S-Q'!C9</f>
        <v>0.40300000000000002</v>
      </c>
    </row>
    <row r="79" spans="1:56">
      <c r="AB79" s="52"/>
      <c r="AC79" s="19">
        <v>25</v>
      </c>
      <c r="AD79" s="65"/>
      <c r="AE79" s="54"/>
      <c r="AF79" s="54"/>
      <c r="AG79" s="54"/>
      <c r="AH79" s="107">
        <f>IFERROR(AH44/θ!$D8,"")</f>
        <v>-0.57578124657394847</v>
      </c>
      <c r="AI79" s="108"/>
      <c r="AJ79" s="107">
        <f>IFERROR(AJ44/θ!$D8,"")</f>
        <v>0.57578124657394847</v>
      </c>
      <c r="AK79" s="108"/>
      <c r="AL79" s="46"/>
      <c r="AM79" s="46"/>
      <c r="AN79" s="46"/>
      <c r="AO79" s="47"/>
      <c r="AP79" s="45"/>
      <c r="AQ79" s="46"/>
      <c r="AR79" s="46"/>
      <c r="AS79" s="46"/>
      <c r="AT79" s="107">
        <f>IFERROR(AT44/θ!$D8,"")</f>
        <v>-0.57578124657394847</v>
      </c>
      <c r="AU79" s="108"/>
      <c r="AV79" s="107">
        <f>IFERROR(AV44/θ!$D8,"")</f>
        <v>0.57578124657394847</v>
      </c>
      <c r="AW79" s="108"/>
      <c r="AX79" s="46"/>
      <c r="AY79" s="46"/>
      <c r="AZ79" s="46"/>
      <c r="BA79" s="66"/>
      <c r="BB79" s="100">
        <v>25</v>
      </c>
      <c r="BC79" s="99">
        <f t="shared" si="124"/>
        <v>0.57578124657394847</v>
      </c>
      <c r="BD79" s="99">
        <f>'EW_層_S-Q'!C10</f>
        <v>0.40100000000000002</v>
      </c>
    </row>
    <row r="80" spans="1:56">
      <c r="AB80" s="52"/>
      <c r="AC80" s="19">
        <v>24</v>
      </c>
      <c r="AD80" s="65"/>
      <c r="AE80" s="54"/>
      <c r="AF80" s="54"/>
      <c r="AG80" s="54"/>
      <c r="AH80" s="107">
        <f>IFERROR(AH45/θ!$D9,"")</f>
        <v>-0.56170919981450362</v>
      </c>
      <c r="AI80" s="108"/>
      <c r="AJ80" s="107">
        <f>IFERROR(AJ45/θ!$D9,"")</f>
        <v>0.56170919981450362</v>
      </c>
      <c r="AK80" s="108"/>
      <c r="AL80" s="46"/>
      <c r="AM80" s="46"/>
      <c r="AN80" s="46"/>
      <c r="AO80" s="47"/>
      <c r="AP80" s="45"/>
      <c r="AQ80" s="46"/>
      <c r="AR80" s="46"/>
      <c r="AS80" s="46"/>
      <c r="AT80" s="107">
        <f>IFERROR(AT45/θ!$D9,"")</f>
        <v>-0.56170919981450362</v>
      </c>
      <c r="AU80" s="108"/>
      <c r="AV80" s="107">
        <f>IFERROR(AV45/θ!$D9,"")</f>
        <v>0.56170919981450362</v>
      </c>
      <c r="AW80" s="108"/>
      <c r="AX80" s="46"/>
      <c r="AY80" s="46"/>
      <c r="AZ80" s="46"/>
      <c r="BA80" s="66"/>
      <c r="BB80" s="100">
        <v>24</v>
      </c>
      <c r="BC80" s="99">
        <f t="shared" si="124"/>
        <v>0.56170919981450362</v>
      </c>
      <c r="BD80" s="99">
        <f>'EW_層_S-Q'!C11</f>
        <v>0.39600000000000002</v>
      </c>
    </row>
    <row r="81" spans="28:56">
      <c r="AB81" s="52"/>
      <c r="AC81" s="19">
        <v>23</v>
      </c>
      <c r="AD81" s="65"/>
      <c r="AE81" s="54"/>
      <c r="AF81" s="54"/>
      <c r="AG81" s="54"/>
      <c r="AH81" s="107">
        <f>IFERROR(AH46/θ!$D10,"")</f>
        <v>-0.54646448249177182</v>
      </c>
      <c r="AI81" s="108"/>
      <c r="AJ81" s="107">
        <f>IFERROR(AJ46/θ!$D10,"")</f>
        <v>0.54646448249177182</v>
      </c>
      <c r="AK81" s="108"/>
      <c r="AL81" s="46"/>
      <c r="AM81" s="46"/>
      <c r="AN81" s="46"/>
      <c r="AO81" s="47"/>
      <c r="AP81" s="45"/>
      <c r="AQ81" s="46"/>
      <c r="AR81" s="46"/>
      <c r="AS81" s="46"/>
      <c r="AT81" s="107">
        <f>IFERROR(AT46/θ!$D10,"")</f>
        <v>-0.54646448249177182</v>
      </c>
      <c r="AU81" s="108"/>
      <c r="AV81" s="107">
        <f>IFERROR(AV46/θ!$D10,"")</f>
        <v>0.54646448249177182</v>
      </c>
      <c r="AW81" s="108"/>
      <c r="AX81" s="46"/>
      <c r="AY81" s="46"/>
      <c r="AZ81" s="46"/>
      <c r="BA81" s="66"/>
      <c r="BB81" s="100">
        <v>23</v>
      </c>
      <c r="BC81" s="99">
        <f t="shared" si="124"/>
        <v>0.54646448249177182</v>
      </c>
      <c r="BD81" s="99">
        <f>'EW_層_S-Q'!C12</f>
        <v>0.38800000000000001</v>
      </c>
    </row>
    <row r="82" spans="28:56">
      <c r="AB82" s="52"/>
      <c r="AC82" s="19">
        <v>22</v>
      </c>
      <c r="AD82" s="65"/>
      <c r="AE82" s="54"/>
      <c r="AF82" s="54"/>
      <c r="AG82" s="54"/>
      <c r="AH82" s="107">
        <f>IFERROR(AH47/θ!$D11,"")</f>
        <v>-0.3471104867329709</v>
      </c>
      <c r="AI82" s="108"/>
      <c r="AJ82" s="107">
        <f>IFERROR(AJ47/θ!$D11,"")</f>
        <v>0.3471104867329709</v>
      </c>
      <c r="AK82" s="108"/>
      <c r="AL82" s="46"/>
      <c r="AM82" s="46"/>
      <c r="AN82" s="46"/>
      <c r="AO82" s="47"/>
      <c r="AP82" s="45"/>
      <c r="AQ82" s="46"/>
      <c r="AR82" s="46"/>
      <c r="AS82" s="46"/>
      <c r="AT82" s="107">
        <f>IFERROR(AT47/θ!$D11,"")</f>
        <v>-0.3471104867329709</v>
      </c>
      <c r="AU82" s="108"/>
      <c r="AV82" s="107">
        <f>IFERROR(AV47/θ!$D11,"")</f>
        <v>0.3471104867329709</v>
      </c>
      <c r="AW82" s="108"/>
      <c r="AX82" s="46"/>
      <c r="AY82" s="46"/>
      <c r="AZ82" s="46"/>
      <c r="BA82" s="66"/>
      <c r="BB82" s="100">
        <v>22</v>
      </c>
      <c r="BC82" s="99">
        <f t="shared" si="124"/>
        <v>0.3471104867329709</v>
      </c>
      <c r="BD82" s="99">
        <f>'EW_層_S-Q'!C13</f>
        <v>0.317</v>
      </c>
    </row>
    <row r="83" spans="28:56">
      <c r="AB83" s="52"/>
      <c r="AC83" s="19">
        <v>21</v>
      </c>
      <c r="AD83" s="65"/>
      <c r="AE83" s="54"/>
      <c r="AF83" s="54"/>
      <c r="AG83" s="54"/>
      <c r="AH83" s="107" t="str">
        <f>IFERROR(AH48/θ!$D12,"")</f>
        <v/>
      </c>
      <c r="AI83" s="108"/>
      <c r="AJ83" s="107" t="str">
        <f>IFERROR(AJ48/θ!$D12,"")</f>
        <v/>
      </c>
      <c r="AK83" s="108"/>
      <c r="AL83" s="46"/>
      <c r="AM83" s="46"/>
      <c r="AN83" s="46"/>
      <c r="AO83" s="47"/>
      <c r="AP83" s="45"/>
      <c r="AQ83" s="46"/>
      <c r="AR83" s="46"/>
      <c r="AS83" s="46"/>
      <c r="AT83" s="107" t="str">
        <f>IFERROR(AT48/θ!$D12,"")</f>
        <v/>
      </c>
      <c r="AU83" s="108"/>
      <c r="AV83" s="107" t="str">
        <f>IFERROR(AV48/θ!$D12,"")</f>
        <v/>
      </c>
      <c r="AW83" s="108"/>
      <c r="AX83" s="46"/>
      <c r="AY83" s="46"/>
      <c r="AZ83" s="46"/>
      <c r="BA83" s="66"/>
      <c r="BB83" s="100">
        <v>21</v>
      </c>
      <c r="BC83" s="99"/>
      <c r="BD83" s="99">
        <f>'EW_層_S-Q'!C14</f>
        <v>0.112</v>
      </c>
    </row>
    <row r="84" spans="28:56">
      <c r="AB84" s="52"/>
      <c r="AC84" s="19">
        <v>20</v>
      </c>
      <c r="AD84" s="65"/>
      <c r="AE84" s="54"/>
      <c r="AF84" s="54"/>
      <c r="AG84" s="54"/>
      <c r="AH84" s="107">
        <f>IFERROR(AH49/θ!$D13,"")</f>
        <v>-0.25633371566975438</v>
      </c>
      <c r="AI84" s="108"/>
      <c r="AJ84" s="107">
        <f>IFERROR(AJ49/θ!$D13,"")</f>
        <v>0.25633371566975438</v>
      </c>
      <c r="AK84" s="108"/>
      <c r="AL84" s="46"/>
      <c r="AM84" s="46"/>
      <c r="AN84" s="46"/>
      <c r="AO84" s="47"/>
      <c r="AP84" s="45"/>
      <c r="AQ84" s="46"/>
      <c r="AR84" s="46"/>
      <c r="AS84" s="46"/>
      <c r="AT84" s="107">
        <f>IFERROR(AT49/θ!$D13,"")</f>
        <v>-0.25633371566975438</v>
      </c>
      <c r="AU84" s="108"/>
      <c r="AV84" s="107">
        <f>IFERROR(AV49/θ!$D13,"")</f>
        <v>0.25633371566975438</v>
      </c>
      <c r="AW84" s="108"/>
      <c r="AX84" s="46"/>
      <c r="AY84" s="46"/>
      <c r="AZ84" s="46"/>
      <c r="BA84" s="66"/>
      <c r="BB84" s="100">
        <v>20</v>
      </c>
      <c r="BC84" s="99">
        <f t="shared" si="124"/>
        <v>0.25633371566975438</v>
      </c>
      <c r="BD84" s="99">
        <f>'EW_層_S-Q'!C15</f>
        <v>0.214</v>
      </c>
    </row>
    <row r="85" spans="28:56">
      <c r="AB85" s="52"/>
      <c r="AC85" s="19">
        <v>19</v>
      </c>
      <c r="AD85" s="65"/>
      <c r="AE85" s="54"/>
      <c r="AF85" s="54"/>
      <c r="AG85" s="54"/>
      <c r="AH85" s="107">
        <f>IFERROR(AH50/θ!$D14,"")</f>
        <v>-0.29107052760630991</v>
      </c>
      <c r="AI85" s="108"/>
      <c r="AJ85" s="107">
        <f>IFERROR(AJ50/θ!$D14,"")</f>
        <v>0.29107052760630991</v>
      </c>
      <c r="AK85" s="108"/>
      <c r="AL85" s="46"/>
      <c r="AM85" s="46"/>
      <c r="AN85" s="46"/>
      <c r="AO85" s="47"/>
      <c r="AP85" s="45"/>
      <c r="AQ85" s="46"/>
      <c r="AR85" s="46"/>
      <c r="AS85" s="46"/>
      <c r="AT85" s="107">
        <f>IFERROR(AT50/θ!$D14,"")</f>
        <v>-0.29107052760630991</v>
      </c>
      <c r="AU85" s="108"/>
      <c r="AV85" s="107">
        <f>IFERROR(AV50/θ!$D14,"")</f>
        <v>0.29107052760630991</v>
      </c>
      <c r="AW85" s="108"/>
      <c r="AX85" s="46"/>
      <c r="AY85" s="46"/>
      <c r="AZ85" s="46"/>
      <c r="BA85" s="66"/>
      <c r="BB85" s="100">
        <v>19</v>
      </c>
      <c r="BC85" s="99">
        <f t="shared" si="124"/>
        <v>0.29107052760630991</v>
      </c>
      <c r="BD85" s="99">
        <f>'EW_層_S-Q'!C16</f>
        <v>0.246</v>
      </c>
    </row>
    <row r="86" spans="28:56">
      <c r="AB86" s="52"/>
      <c r="AC86" s="19">
        <v>18</v>
      </c>
      <c r="AD86" s="65"/>
      <c r="AE86" s="54"/>
      <c r="AF86" s="54"/>
      <c r="AG86" s="54"/>
      <c r="AH86" s="107">
        <f>IFERROR(AH51/θ!$D15,"")</f>
        <v>-0.29226834870757046</v>
      </c>
      <c r="AI86" s="108"/>
      <c r="AJ86" s="107">
        <f>IFERROR(AJ51/θ!$D15,"")</f>
        <v>0.29226834870757046</v>
      </c>
      <c r="AK86" s="108"/>
      <c r="AL86" s="46"/>
      <c r="AM86" s="46"/>
      <c r="AN86" s="46"/>
      <c r="AO86" s="47"/>
      <c r="AP86" s="45"/>
      <c r="AQ86" s="46"/>
      <c r="AR86" s="46"/>
      <c r="AS86" s="46"/>
      <c r="AT86" s="107">
        <f>IFERROR(AT51/θ!$D15,"")</f>
        <v>-0.29226834870757046</v>
      </c>
      <c r="AU86" s="108"/>
      <c r="AV86" s="107">
        <f>IFERROR(AV51/θ!$D15,"")</f>
        <v>0.29226834870757046</v>
      </c>
      <c r="AW86" s="108"/>
      <c r="AX86" s="46"/>
      <c r="AY86" s="46"/>
      <c r="AZ86" s="46"/>
      <c r="BA86" s="66"/>
      <c r="BB86" s="100">
        <v>18</v>
      </c>
      <c r="BC86" s="99">
        <f t="shared" si="124"/>
        <v>0.29226834870757046</v>
      </c>
      <c r="BD86" s="99">
        <f>'EW_層_S-Q'!C17</f>
        <v>0.245</v>
      </c>
    </row>
    <row r="87" spans="28:56">
      <c r="AB87" s="52"/>
      <c r="AC87" s="19">
        <v>17</v>
      </c>
      <c r="AD87" s="65"/>
      <c r="AE87" s="54"/>
      <c r="AF87" s="54"/>
      <c r="AG87" s="54"/>
      <c r="AH87" s="107">
        <f>IFERROR(AH52/θ!$D16,"")</f>
        <v>-0.23357511474580425</v>
      </c>
      <c r="AI87" s="108"/>
      <c r="AJ87" s="107">
        <f>IFERROR(AJ52/θ!$D16,"")</f>
        <v>0.23357511474580425</v>
      </c>
      <c r="AK87" s="108"/>
      <c r="AL87" s="46"/>
      <c r="AM87" s="46"/>
      <c r="AN87" s="46"/>
      <c r="AO87" s="47"/>
      <c r="AP87" s="45"/>
      <c r="AQ87" s="46"/>
      <c r="AR87" s="46"/>
      <c r="AS87" s="46"/>
      <c r="AT87" s="107">
        <f>IFERROR(AT52/θ!$D16,"")</f>
        <v>-0.23357511474580425</v>
      </c>
      <c r="AU87" s="108"/>
      <c r="AV87" s="107">
        <f>IFERROR(AV52/θ!$D16,"")</f>
        <v>0.23357511474580425</v>
      </c>
      <c r="AW87" s="108"/>
      <c r="AX87" s="46"/>
      <c r="AY87" s="46"/>
      <c r="AZ87" s="46"/>
      <c r="BA87" s="66"/>
      <c r="BB87" s="100">
        <v>17</v>
      </c>
      <c r="BC87" s="99">
        <f t="shared" si="124"/>
        <v>0.23357511474580425</v>
      </c>
      <c r="BD87" s="99">
        <f>'EW_層_S-Q'!C18</f>
        <v>0.19</v>
      </c>
    </row>
    <row r="88" spans="28:56">
      <c r="AB88" s="52"/>
      <c r="AC88" s="19">
        <v>16</v>
      </c>
      <c r="AD88" s="65"/>
      <c r="AE88" s="54"/>
      <c r="AF88" s="54"/>
      <c r="AG88" s="54"/>
      <c r="AH88" s="107" t="str">
        <f>IFERROR(AH53/θ!$D17,"")</f>
        <v/>
      </c>
      <c r="AI88" s="108"/>
      <c r="AJ88" s="107" t="str">
        <f>IFERROR(AJ53/θ!$D17,"")</f>
        <v/>
      </c>
      <c r="AK88" s="108"/>
      <c r="AL88" s="46"/>
      <c r="AM88" s="46"/>
      <c r="AN88" s="46"/>
      <c r="AO88" s="47"/>
      <c r="AP88" s="45"/>
      <c r="AQ88" s="46"/>
      <c r="AR88" s="46"/>
      <c r="AS88" s="46"/>
      <c r="AT88" s="107" t="str">
        <f>IFERROR(AT53/θ!$D17,"")</f>
        <v/>
      </c>
      <c r="AU88" s="108"/>
      <c r="AV88" s="107" t="str">
        <f>IFERROR(AV53/θ!$D17,"")</f>
        <v/>
      </c>
      <c r="AW88" s="108"/>
      <c r="AX88" s="46"/>
      <c r="AY88" s="46"/>
      <c r="AZ88" s="46"/>
      <c r="BA88" s="66"/>
      <c r="BB88" s="100">
        <v>16</v>
      </c>
      <c r="BC88" s="99"/>
      <c r="BD88" s="99">
        <f>'EW_層_S-Q'!C19</f>
        <v>0.10199999999999999</v>
      </c>
    </row>
    <row r="89" spans="28:56">
      <c r="AB89" s="52"/>
      <c r="AC89" s="19">
        <v>15</v>
      </c>
      <c r="AD89" s="65"/>
      <c r="AE89" s="54"/>
      <c r="AF89" s="54"/>
      <c r="AG89" s="54"/>
      <c r="AH89" s="107">
        <f>IFERROR(AH54/θ!$D18,"")</f>
        <v>-0.46932571911733117</v>
      </c>
      <c r="AI89" s="108"/>
      <c r="AJ89" s="107">
        <f>IFERROR(AJ54/θ!$D18,"")</f>
        <v>0.46932571911733117</v>
      </c>
      <c r="AK89" s="108"/>
      <c r="AL89" s="46"/>
      <c r="AM89" s="46"/>
      <c r="AN89" s="46"/>
      <c r="AO89" s="47"/>
      <c r="AP89" s="45"/>
      <c r="AQ89" s="46"/>
      <c r="AR89" s="46"/>
      <c r="AS89" s="46"/>
      <c r="AT89" s="107">
        <f>IFERROR(AT54/θ!$D18,"")</f>
        <v>-0.46932571911733117</v>
      </c>
      <c r="AU89" s="108"/>
      <c r="AV89" s="107">
        <f>IFERROR(AV54/θ!$D18,"")</f>
        <v>0.46932571911733117</v>
      </c>
      <c r="AW89" s="108"/>
      <c r="AX89" s="46"/>
      <c r="AY89" s="46"/>
      <c r="AZ89" s="46"/>
      <c r="BA89" s="66"/>
      <c r="BB89" s="100">
        <v>15</v>
      </c>
      <c r="BC89" s="99">
        <f t="shared" si="124"/>
        <v>0.46932571911733117</v>
      </c>
      <c r="BD89" s="99">
        <f>'EW_層_S-Q'!C20</f>
        <v>0.29299999999999998</v>
      </c>
    </row>
    <row r="90" spans="28:56">
      <c r="AB90" s="52"/>
      <c r="AC90" s="19">
        <v>14</v>
      </c>
      <c r="AD90" s="65"/>
      <c r="AE90" s="54"/>
      <c r="AF90" s="54"/>
      <c r="AG90" s="54"/>
      <c r="AH90" s="107">
        <f>IFERROR(AH55/θ!$D19,"")</f>
        <v>-0.54292178304061445</v>
      </c>
      <c r="AI90" s="108"/>
      <c r="AJ90" s="107">
        <f>IFERROR(AJ55/θ!$D19,"")</f>
        <v>0.54292178304061445</v>
      </c>
      <c r="AK90" s="108"/>
      <c r="AL90" s="46"/>
      <c r="AM90" s="46"/>
      <c r="AN90" s="46"/>
      <c r="AO90" s="47"/>
      <c r="AP90" s="45"/>
      <c r="AQ90" s="46"/>
      <c r="AR90" s="46"/>
      <c r="AS90" s="46"/>
      <c r="AT90" s="107">
        <f>IFERROR(AT55/θ!$D19,"")</f>
        <v>-0.54292178304061445</v>
      </c>
      <c r="AU90" s="108"/>
      <c r="AV90" s="107">
        <f>IFERROR(AV55/θ!$D19,"")</f>
        <v>0.54292178304061445</v>
      </c>
      <c r="AW90" s="108"/>
      <c r="AX90" s="46"/>
      <c r="AY90" s="46"/>
      <c r="AZ90" s="46"/>
      <c r="BA90" s="66"/>
      <c r="BB90" s="100">
        <v>14</v>
      </c>
      <c r="BC90" s="99">
        <f t="shared" si="124"/>
        <v>0.54292178304061445</v>
      </c>
      <c r="BD90" s="99">
        <f>'EW_層_S-Q'!C21</f>
        <v>0.36199999999999999</v>
      </c>
    </row>
    <row r="91" spans="28:56">
      <c r="AB91" s="52"/>
      <c r="AC91" s="19">
        <v>13</v>
      </c>
      <c r="AD91" s="65"/>
      <c r="AE91" s="54"/>
      <c r="AF91" s="54"/>
      <c r="AG91" s="54"/>
      <c r="AH91" s="107">
        <f>IFERROR(AH56/θ!$D20,"")</f>
        <v>-0.49017629545399272</v>
      </c>
      <c r="AI91" s="108"/>
      <c r="AJ91" s="107">
        <f>IFERROR(AJ56/θ!$D20,"")</f>
        <v>0.49017629545399272</v>
      </c>
      <c r="AK91" s="108"/>
      <c r="AL91" s="46"/>
      <c r="AM91" s="46"/>
      <c r="AN91" s="46"/>
      <c r="AO91" s="47"/>
      <c r="AP91" s="45"/>
      <c r="AQ91" s="46"/>
      <c r="AR91" s="46"/>
      <c r="AS91" s="46"/>
      <c r="AT91" s="107">
        <f>IFERROR(AT56/θ!$D20,"")</f>
        <v>-0.49017629545399272</v>
      </c>
      <c r="AU91" s="108"/>
      <c r="AV91" s="107">
        <f>IFERROR(AV56/θ!$D20,"")</f>
        <v>0.49017629545399272</v>
      </c>
      <c r="AW91" s="108"/>
      <c r="AX91" s="46"/>
      <c r="AY91" s="46"/>
      <c r="AZ91" s="46"/>
      <c r="BA91" s="66"/>
      <c r="BB91" s="100">
        <v>13</v>
      </c>
      <c r="BC91" s="99">
        <f t="shared" si="124"/>
        <v>0.49017629545399272</v>
      </c>
      <c r="BD91" s="99">
        <f>'EW_層_S-Q'!C22</f>
        <v>0.32300000000000001</v>
      </c>
    </row>
    <row r="92" spans="28:56">
      <c r="AB92" s="52"/>
      <c r="AC92" s="19">
        <v>12</v>
      </c>
      <c r="AD92" s="65"/>
      <c r="AE92" s="54"/>
      <c r="AF92" s="54"/>
      <c r="AG92" s="54"/>
      <c r="AH92" s="107">
        <f>IFERROR(AH57/θ!$D21,"")</f>
        <v>-0.48431294263755742</v>
      </c>
      <c r="AI92" s="108"/>
      <c r="AJ92" s="107">
        <f>IFERROR(AJ57/θ!$D21,"")</f>
        <v>0.48431294263755742</v>
      </c>
      <c r="AK92" s="108"/>
      <c r="AL92" s="46"/>
      <c r="AM92" s="46"/>
      <c r="AN92" s="46"/>
      <c r="AO92" s="47"/>
      <c r="AP92" s="45"/>
      <c r="AQ92" s="46"/>
      <c r="AR92" s="46"/>
      <c r="AS92" s="46"/>
      <c r="AT92" s="107">
        <f>IFERROR(AT57/θ!$D21,"")</f>
        <v>-0.48314027207427035</v>
      </c>
      <c r="AU92" s="108"/>
      <c r="AV92" s="107">
        <f>IFERROR(AV57/θ!$D21,"")</f>
        <v>0.48314027207427035</v>
      </c>
      <c r="AW92" s="108"/>
      <c r="AX92" s="46"/>
      <c r="AY92" s="46"/>
      <c r="AZ92" s="46"/>
      <c r="BA92" s="66"/>
      <c r="BB92" s="100">
        <v>12</v>
      </c>
      <c r="BC92" s="99">
        <f t="shared" si="124"/>
        <v>0.48372660735591388</v>
      </c>
      <c r="BD92" s="99">
        <f>'EW_層_S-Q'!C23</f>
        <v>0.317</v>
      </c>
    </row>
    <row r="93" spans="28:56">
      <c r="AB93" s="52"/>
      <c r="AC93" s="19">
        <v>11</v>
      </c>
      <c r="AD93" s="65"/>
      <c r="AE93" s="54"/>
      <c r="AF93" s="54"/>
      <c r="AG93" s="54"/>
      <c r="AH93" s="107">
        <f>IFERROR(AH58/θ!$D22,"")</f>
        <v>-0.4737589075679739</v>
      </c>
      <c r="AI93" s="108"/>
      <c r="AJ93" s="107">
        <f>IFERROR(AJ58/θ!$D22,"")</f>
        <v>0.4737589075679739</v>
      </c>
      <c r="AK93" s="108"/>
      <c r="AL93" s="46"/>
      <c r="AM93" s="46"/>
      <c r="AN93" s="46"/>
      <c r="AO93" s="47"/>
      <c r="AP93" s="45"/>
      <c r="AQ93" s="46"/>
      <c r="AR93" s="46"/>
      <c r="AS93" s="46"/>
      <c r="AT93" s="107">
        <f>IFERROR(AT58/θ!$D22,"")</f>
        <v>-0.4737589075679739</v>
      </c>
      <c r="AU93" s="108"/>
      <c r="AV93" s="107">
        <f>IFERROR(AV58/θ!$D22,"")</f>
        <v>0.4737589075679739</v>
      </c>
      <c r="AW93" s="108"/>
      <c r="AX93" s="46"/>
      <c r="AY93" s="46"/>
      <c r="AZ93" s="46"/>
      <c r="BA93" s="66"/>
      <c r="BB93" s="100">
        <v>11</v>
      </c>
      <c r="BC93" s="99">
        <f t="shared" si="124"/>
        <v>0.4737589075679739</v>
      </c>
      <c r="BD93" s="99">
        <f>'EW_層_S-Q'!C24</f>
        <v>0.307</v>
      </c>
    </row>
    <row r="94" spans="28:56">
      <c r="AB94" s="52"/>
      <c r="AC94" s="19">
        <v>10</v>
      </c>
      <c r="AD94" s="65"/>
      <c r="AE94" s="54"/>
      <c r="AF94" s="54"/>
      <c r="AG94" s="54"/>
      <c r="AH94" s="107">
        <f>IFERROR(AH59/θ!$D23,"")</f>
        <v>-0.52723737597499676</v>
      </c>
      <c r="AI94" s="108"/>
      <c r="AJ94" s="107">
        <f>IFERROR(AJ59/θ!$D23,"")</f>
        <v>0.52723737597499676</v>
      </c>
      <c r="AK94" s="108"/>
      <c r="AL94" s="46"/>
      <c r="AM94" s="46"/>
      <c r="AN94" s="46"/>
      <c r="AO94" s="47"/>
      <c r="AP94" s="45"/>
      <c r="AQ94" s="46"/>
      <c r="AR94" s="46"/>
      <c r="AS94" s="46"/>
      <c r="AT94" s="107">
        <f>IFERROR(AT59/θ!$D23,"")</f>
        <v>-0.52723737597499676</v>
      </c>
      <c r="AU94" s="108"/>
      <c r="AV94" s="107">
        <f>IFERROR(AV59/θ!$D23,"")</f>
        <v>0.52723737597499676</v>
      </c>
      <c r="AW94" s="108"/>
      <c r="AX94" s="46"/>
      <c r="AY94" s="46"/>
      <c r="AZ94" s="46"/>
      <c r="BA94" s="66"/>
      <c r="BB94" s="100">
        <v>10</v>
      </c>
      <c r="BC94" s="99">
        <f t="shared" si="124"/>
        <v>0.52723737597499676</v>
      </c>
      <c r="BD94" s="99">
        <f>'EW_層_S-Q'!C25</f>
        <v>0.34300000000000003</v>
      </c>
    </row>
    <row r="95" spans="28:56">
      <c r="AB95" s="52"/>
      <c r="AC95" s="19">
        <v>9</v>
      </c>
      <c r="AD95" s="65"/>
      <c r="AE95" s="54"/>
      <c r="AF95" s="54"/>
      <c r="AG95" s="54"/>
      <c r="AH95" s="107">
        <f>IFERROR(AH60/θ!$D24,"")</f>
        <v>-0.51758543316538574</v>
      </c>
      <c r="AI95" s="108"/>
      <c r="AJ95" s="107">
        <f>IFERROR(AJ60/θ!$D24,"")</f>
        <v>0.51758543316538574</v>
      </c>
      <c r="AK95" s="108"/>
      <c r="AL95" s="46"/>
      <c r="AM95" s="46"/>
      <c r="AN95" s="46"/>
      <c r="AO95" s="47"/>
      <c r="AP95" s="45"/>
      <c r="AQ95" s="46"/>
      <c r="AR95" s="46"/>
      <c r="AS95" s="46"/>
      <c r="AT95" s="107">
        <f>IFERROR(AT60/θ!$D24,"")</f>
        <v>-0.51758543316538574</v>
      </c>
      <c r="AU95" s="108"/>
      <c r="AV95" s="107">
        <f>IFERROR(AV60/θ!$D24,"")</f>
        <v>0.51758543316538574</v>
      </c>
      <c r="AW95" s="108"/>
      <c r="AX95" s="46"/>
      <c r="AY95" s="46"/>
      <c r="AZ95" s="46"/>
      <c r="BA95" s="66"/>
      <c r="BB95" s="100">
        <v>9</v>
      </c>
      <c r="BC95" s="99">
        <f t="shared" si="124"/>
        <v>0.51758543316538574</v>
      </c>
      <c r="BD95" s="99">
        <f>'EW_層_S-Q'!C26</f>
        <v>0.33800000000000002</v>
      </c>
    </row>
    <row r="96" spans="28:56">
      <c r="AB96" s="52"/>
      <c r="AC96" s="19">
        <v>8</v>
      </c>
      <c r="AD96" s="65"/>
      <c r="AE96" s="54"/>
      <c r="AF96" s="54"/>
      <c r="AG96" s="54"/>
      <c r="AH96" s="107">
        <f>IFERROR(AH61/θ!$D25,"")</f>
        <v>-0.49948804039736527</v>
      </c>
      <c r="AI96" s="108"/>
      <c r="AJ96" s="107">
        <f>IFERROR(AJ61/θ!$D25,"")</f>
        <v>0.49948804039736527</v>
      </c>
      <c r="AK96" s="108"/>
      <c r="AL96" s="46"/>
      <c r="AM96" s="46"/>
      <c r="AN96" s="46"/>
      <c r="AO96" s="47"/>
      <c r="AP96" s="45"/>
      <c r="AQ96" s="46"/>
      <c r="AR96" s="46"/>
      <c r="AS96" s="46"/>
      <c r="AT96" s="107">
        <f>IFERROR(AT61/θ!$D25,"")</f>
        <v>-0.49948804039736527</v>
      </c>
      <c r="AU96" s="108"/>
      <c r="AV96" s="107">
        <f>IFERROR(AV61/θ!$D25,"")</f>
        <v>0.49948804039736527</v>
      </c>
      <c r="AW96" s="108"/>
      <c r="AX96" s="46"/>
      <c r="AY96" s="46"/>
      <c r="AZ96" s="46"/>
      <c r="BA96" s="66"/>
      <c r="BB96" s="100">
        <v>8</v>
      </c>
      <c r="BC96" s="99">
        <f t="shared" si="124"/>
        <v>0.49948804039736527</v>
      </c>
      <c r="BD96" s="99">
        <f>'EW_層_S-Q'!C27</f>
        <v>0.32700000000000001</v>
      </c>
    </row>
    <row r="97" spans="28:56">
      <c r="AB97" s="52"/>
      <c r="AC97" s="19">
        <v>7</v>
      </c>
      <c r="AD97" s="65"/>
      <c r="AE97" s="54"/>
      <c r="AF97" s="54"/>
      <c r="AG97" s="54"/>
      <c r="AH97" s="107">
        <f>IFERROR(AH62/θ!$D26,"")</f>
        <v>-0.47535818337333802</v>
      </c>
      <c r="AI97" s="108"/>
      <c r="AJ97" s="107">
        <f>IFERROR(AJ62/θ!$D26,"")</f>
        <v>0.47535818337333802</v>
      </c>
      <c r="AK97" s="108"/>
      <c r="AL97" s="46"/>
      <c r="AM97" s="46"/>
      <c r="AN97" s="46"/>
      <c r="AO97" s="47"/>
      <c r="AP97" s="45"/>
      <c r="AQ97" s="46"/>
      <c r="AR97" s="46"/>
      <c r="AS97" s="46"/>
      <c r="AT97" s="107">
        <f>IFERROR(AT62/θ!$D26,"")</f>
        <v>-0.4717387048197339</v>
      </c>
      <c r="AU97" s="108"/>
      <c r="AV97" s="107">
        <f>IFERROR(AV62/θ!$D26,"")</f>
        <v>0.4717387048197339</v>
      </c>
      <c r="AW97" s="108"/>
      <c r="AX97" s="46"/>
      <c r="AY97" s="46"/>
      <c r="AZ97" s="46"/>
      <c r="BA97" s="66"/>
      <c r="BB97" s="100">
        <v>7</v>
      </c>
      <c r="BC97" s="99">
        <f t="shared" si="124"/>
        <v>0.47354844409653596</v>
      </c>
      <c r="BD97" s="99">
        <f>'EW_層_S-Q'!C28</f>
        <v>0.312</v>
      </c>
    </row>
    <row r="98" spans="28:56">
      <c r="AB98" s="52"/>
      <c r="AC98" s="19">
        <v>6</v>
      </c>
      <c r="AD98" s="65"/>
      <c r="AE98" s="54"/>
      <c r="AF98" s="54"/>
      <c r="AG98" s="54"/>
      <c r="AH98" s="107">
        <f>IFERROR(AH63/θ!$D27,"")</f>
        <v>-0.44640235494450525</v>
      </c>
      <c r="AI98" s="108"/>
      <c r="AJ98" s="107">
        <f>IFERROR(AJ63/θ!$D27,"")</f>
        <v>0.44640235494450525</v>
      </c>
      <c r="AK98" s="108"/>
      <c r="AL98" s="46"/>
      <c r="AM98" s="46"/>
      <c r="AN98" s="46"/>
      <c r="AO98" s="47"/>
      <c r="AP98" s="45"/>
      <c r="AQ98" s="46"/>
      <c r="AR98" s="46"/>
      <c r="AS98" s="46"/>
      <c r="AT98" s="107">
        <f>IFERROR(AT63/θ!$D27,"")</f>
        <v>-0.45364131205171343</v>
      </c>
      <c r="AU98" s="108"/>
      <c r="AV98" s="107">
        <f>IFERROR(AV63/θ!$D27,"")</f>
        <v>0.45364131205171343</v>
      </c>
      <c r="AW98" s="108"/>
      <c r="AX98" s="46"/>
      <c r="AY98" s="46"/>
      <c r="AZ98" s="46"/>
      <c r="BA98" s="66"/>
      <c r="BB98" s="100">
        <v>6</v>
      </c>
      <c r="BC98" s="99">
        <f t="shared" si="124"/>
        <v>0.45002183349810931</v>
      </c>
      <c r="BD98" s="99">
        <f>'EW_層_S-Q'!C29</f>
        <v>0.29499999999999998</v>
      </c>
    </row>
    <row r="99" spans="28:56">
      <c r="AB99" s="52"/>
      <c r="AC99" s="19">
        <v>5</v>
      </c>
      <c r="AD99" s="65"/>
      <c r="AE99" s="54"/>
      <c r="AF99" s="54"/>
      <c r="AG99" s="54"/>
      <c r="AH99" s="107">
        <f>IFERROR(AH64/θ!$D28,"")</f>
        <v>-0.40538159800365881</v>
      </c>
      <c r="AI99" s="108"/>
      <c r="AJ99" s="107">
        <f>IFERROR(AJ64/θ!$D28,"")</f>
        <v>0.40538159800365881</v>
      </c>
      <c r="AK99" s="108"/>
      <c r="AL99" s="46"/>
      <c r="AM99" s="46"/>
      <c r="AN99" s="46"/>
      <c r="AO99" s="47"/>
      <c r="AP99" s="45"/>
      <c r="AQ99" s="46"/>
      <c r="AR99" s="46"/>
      <c r="AS99" s="46"/>
      <c r="AT99" s="107">
        <f>IFERROR(AT64/θ!$D28,"")</f>
        <v>-0.34746994114599322</v>
      </c>
      <c r="AU99" s="108"/>
      <c r="AV99" s="107">
        <f>IFERROR(AV64/θ!$D28,"")</f>
        <v>0.34746994114599322</v>
      </c>
      <c r="AW99" s="108"/>
      <c r="AX99" s="46"/>
      <c r="AY99" s="46"/>
      <c r="AZ99" s="46"/>
      <c r="BA99" s="66"/>
      <c r="BB99" s="100">
        <v>5</v>
      </c>
      <c r="BC99" s="99">
        <f t="shared" si="124"/>
        <v>0.37642576957482599</v>
      </c>
      <c r="BD99" s="99">
        <f>'EW_層_S-Q'!C30</f>
        <v>0.26900000000000002</v>
      </c>
    </row>
    <row r="100" spans="28:56">
      <c r="AB100" s="52"/>
      <c r="AC100" s="19">
        <v>4</v>
      </c>
      <c r="AD100" s="65"/>
      <c r="AE100" s="54"/>
      <c r="AF100" s="54"/>
      <c r="AG100" s="54"/>
      <c r="AH100" s="107">
        <f>IFERROR(AH65/θ!$D29,"")</f>
        <v>-0.35470889825320145</v>
      </c>
      <c r="AI100" s="108"/>
      <c r="AJ100" s="107">
        <f>IFERROR(AJ65/θ!$D29,"")</f>
        <v>0.35470889825320145</v>
      </c>
      <c r="AK100" s="108"/>
      <c r="AL100" s="46"/>
      <c r="AM100" s="46"/>
      <c r="AN100" s="46"/>
      <c r="AO100" s="47"/>
      <c r="AP100" s="45"/>
      <c r="AQ100" s="46"/>
      <c r="AR100" s="46"/>
      <c r="AS100" s="46"/>
      <c r="AT100" s="107"/>
      <c r="AU100" s="108"/>
      <c r="AV100" s="107"/>
      <c r="AW100" s="108"/>
      <c r="AX100" s="46"/>
      <c r="AY100" s="46"/>
      <c r="AZ100" s="46"/>
      <c r="BA100" s="66"/>
      <c r="BB100" s="100">
        <v>4</v>
      </c>
      <c r="BC100" s="99">
        <f t="shared" si="124"/>
        <v>0.17735444912660073</v>
      </c>
      <c r="BD100" s="99">
        <f>'EW_層_S-Q'!C31</f>
        <v>0.23799999999999999</v>
      </c>
    </row>
    <row r="101" spans="28:56">
      <c r="AB101" s="52"/>
      <c r="AC101" s="19">
        <v>3</v>
      </c>
      <c r="AD101" s="65"/>
      <c r="AE101" s="54"/>
      <c r="AF101" s="54"/>
      <c r="AG101" s="54"/>
      <c r="AH101" s="111"/>
      <c r="AI101" s="112"/>
      <c r="AJ101" s="111"/>
      <c r="AK101" s="112"/>
      <c r="AL101" s="54"/>
      <c r="AM101" s="54"/>
      <c r="AN101" s="54"/>
      <c r="AO101" s="66"/>
      <c r="AP101" s="65"/>
      <c r="AQ101" s="54"/>
      <c r="AR101" s="54"/>
      <c r="AS101" s="54"/>
      <c r="AT101" s="111"/>
      <c r="AU101" s="112"/>
      <c r="AV101" s="111"/>
      <c r="AW101" s="112"/>
      <c r="AX101" s="54"/>
      <c r="AY101" s="54"/>
      <c r="AZ101" s="54"/>
      <c r="BA101" s="66"/>
      <c r="BB101" s="100">
        <v>3</v>
      </c>
      <c r="BC101" s="99"/>
      <c r="BD101" s="99">
        <f>'EW_層_S-Q'!C32</f>
        <v>0.215</v>
      </c>
    </row>
    <row r="102" spans="28:56">
      <c r="AB102" s="52"/>
      <c r="AC102" s="19">
        <v>2</v>
      </c>
      <c r="AD102" s="65"/>
      <c r="AE102" s="54"/>
      <c r="AF102" s="54"/>
      <c r="AG102" s="54"/>
      <c r="AH102" s="111"/>
      <c r="AI102" s="112"/>
      <c r="AJ102" s="111"/>
      <c r="AK102" s="112"/>
      <c r="AL102" s="54"/>
      <c r="AM102" s="54"/>
      <c r="AN102" s="54"/>
      <c r="AO102" s="66"/>
      <c r="AP102" s="65"/>
      <c r="AQ102" s="54"/>
      <c r="AR102" s="54"/>
      <c r="AS102" s="54"/>
      <c r="AT102" s="111"/>
      <c r="AU102" s="112"/>
      <c r="AV102" s="111"/>
      <c r="AW102" s="112"/>
      <c r="AX102" s="54"/>
      <c r="AY102" s="54"/>
      <c r="AZ102" s="54"/>
      <c r="BA102" s="66"/>
      <c r="BB102" s="100">
        <v>2</v>
      </c>
      <c r="BC102" s="99"/>
      <c r="BD102" s="99">
        <f>'EW_層_S-Q'!C33</f>
        <v>0.187</v>
      </c>
    </row>
    <row r="103" spans="28:56" ht="14.25" thickBot="1">
      <c r="AB103" s="52"/>
      <c r="AC103" s="18">
        <v>1</v>
      </c>
      <c r="AD103" s="67"/>
      <c r="AE103" s="51"/>
      <c r="AF103" s="51"/>
      <c r="AG103" s="51"/>
      <c r="AH103" s="113"/>
      <c r="AI103" s="114"/>
      <c r="AJ103" s="113"/>
      <c r="AK103" s="114"/>
      <c r="AL103" s="51"/>
      <c r="AM103" s="51"/>
      <c r="AN103" s="51"/>
      <c r="AO103" s="68"/>
      <c r="AP103" s="67"/>
      <c r="AQ103" s="51"/>
      <c r="AR103" s="51"/>
      <c r="AS103" s="51"/>
      <c r="AT103" s="113"/>
      <c r="AU103" s="114"/>
      <c r="AV103" s="113"/>
      <c r="AW103" s="114"/>
      <c r="AX103" s="51"/>
      <c r="AY103" s="51"/>
      <c r="AZ103" s="51"/>
      <c r="BA103" s="68"/>
      <c r="BB103" s="100">
        <v>1</v>
      </c>
      <c r="BC103" s="99"/>
      <c r="BD103" s="99">
        <f>'EW_層_S-Q'!C34</f>
        <v>0.13300000000000001</v>
      </c>
    </row>
    <row r="104" spans="28:56">
      <c r="AB104" s="52"/>
      <c r="AC104" s="58" t="s">
        <v>92</v>
      </c>
      <c r="AD104" s="43"/>
      <c r="AE104" s="43"/>
      <c r="AF104" s="43" t="s">
        <v>60</v>
      </c>
      <c r="BC104" s="69"/>
    </row>
    <row r="105" spans="28:56" ht="17.25" thickBot="1">
      <c r="AB105" s="52"/>
      <c r="AD105" s="79" t="s">
        <v>97</v>
      </c>
      <c r="AE105" s="79"/>
      <c r="AF105" s="79"/>
      <c r="AH105" s="80" t="s">
        <v>98</v>
      </c>
      <c r="AI105" s="39"/>
      <c r="AP105" s="81" t="s">
        <v>97</v>
      </c>
      <c r="AQ105" s="81"/>
      <c r="AR105" s="81"/>
      <c r="AT105" s="82" t="s">
        <v>98</v>
      </c>
      <c r="AU105" s="39"/>
    </row>
    <row r="106" spans="28:56">
      <c r="AB106" s="52"/>
      <c r="AC106" s="21" t="s">
        <v>19</v>
      </c>
      <c r="AD106" s="115" t="s">
        <v>5</v>
      </c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7"/>
      <c r="AP106" s="115" t="s">
        <v>6</v>
      </c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7"/>
      <c r="BB106" s="106" t="s">
        <v>15</v>
      </c>
      <c r="BC106" s="122" t="s">
        <v>100</v>
      </c>
    </row>
    <row r="107" spans="28:56">
      <c r="AB107" s="52"/>
      <c r="AC107" s="19"/>
      <c r="AD107" s="63" t="s">
        <v>1</v>
      </c>
      <c r="AE107" s="41" t="s">
        <v>2</v>
      </c>
      <c r="AF107" s="63" t="s">
        <v>1</v>
      </c>
      <c r="AG107" s="62" t="s">
        <v>2</v>
      </c>
      <c r="AH107" s="62" t="s">
        <v>3</v>
      </c>
      <c r="AI107" s="62" t="s">
        <v>4</v>
      </c>
      <c r="AJ107" s="62" t="s">
        <v>16</v>
      </c>
      <c r="AK107" s="62" t="s">
        <v>17</v>
      </c>
      <c r="AL107" s="62" t="s">
        <v>18</v>
      </c>
      <c r="AM107" s="41" t="s">
        <v>20</v>
      </c>
      <c r="AN107" s="63" t="s">
        <v>1</v>
      </c>
      <c r="AO107" s="64" t="s">
        <v>2</v>
      </c>
      <c r="AP107" s="63" t="s">
        <v>1</v>
      </c>
      <c r="AQ107" s="41" t="s">
        <v>2</v>
      </c>
      <c r="AR107" s="63" t="s">
        <v>1</v>
      </c>
      <c r="AS107" s="62" t="s">
        <v>2</v>
      </c>
      <c r="AT107" s="62" t="s">
        <v>3</v>
      </c>
      <c r="AU107" s="62" t="s">
        <v>4</v>
      </c>
      <c r="AV107" s="62" t="s">
        <v>16</v>
      </c>
      <c r="AW107" s="62" t="s">
        <v>17</v>
      </c>
      <c r="AX107" s="62" t="s">
        <v>18</v>
      </c>
      <c r="AY107" s="41" t="s">
        <v>20</v>
      </c>
      <c r="AZ107" s="63" t="s">
        <v>1</v>
      </c>
      <c r="BA107" s="64" t="s">
        <v>2</v>
      </c>
      <c r="BB107" s="106"/>
      <c r="BC107" s="123"/>
    </row>
    <row r="108" spans="28:56">
      <c r="AC108" s="19"/>
      <c r="AD108" s="27"/>
      <c r="AE108" s="24"/>
      <c r="AF108" s="40"/>
      <c r="AG108" s="40"/>
      <c r="AH108" s="118"/>
      <c r="AI108" s="119"/>
      <c r="AJ108" s="120"/>
      <c r="AK108" s="121"/>
      <c r="AL108" s="40"/>
      <c r="AM108" s="40"/>
      <c r="AN108" s="26"/>
      <c r="AO108" s="25"/>
      <c r="AP108" s="27"/>
      <c r="AQ108" s="24"/>
      <c r="AR108" s="40"/>
      <c r="AS108" s="40"/>
      <c r="AT108" s="118"/>
      <c r="AU108" s="119"/>
      <c r="AV108" s="120"/>
      <c r="AW108" s="121"/>
      <c r="AX108" s="40"/>
      <c r="AY108" s="40"/>
      <c r="AZ108" s="26"/>
      <c r="BA108" s="25"/>
      <c r="BB108" s="61"/>
      <c r="BC108" s="59" t="s">
        <v>104</v>
      </c>
    </row>
    <row r="109" spans="28:56">
      <c r="AC109" s="19">
        <v>30</v>
      </c>
      <c r="AD109" s="45"/>
      <c r="AE109" s="46"/>
      <c r="AF109" s="46"/>
      <c r="AG109" s="46"/>
      <c r="AH109" s="107" t="str">
        <f t="shared" ref="AH109:AH135" si="125">IFERROR(ABS(AH74/$BD74),"")</f>
        <v/>
      </c>
      <c r="AI109" s="108"/>
      <c r="AJ109" s="107" t="str">
        <f t="shared" ref="AJ109:AJ135" si="126">IFERROR(ABS(AJ74/$BD74),"")</f>
        <v/>
      </c>
      <c r="AK109" s="108"/>
      <c r="AL109" s="46"/>
      <c r="AM109" s="46"/>
      <c r="AN109" s="46"/>
      <c r="AO109" s="47"/>
      <c r="AP109" s="45"/>
      <c r="AQ109" s="46"/>
      <c r="AR109" s="46"/>
      <c r="AS109" s="46"/>
      <c r="AT109" s="107" t="str">
        <f t="shared" ref="AT109:AT134" si="127">IFERROR(ABS(AT74/$BD74),"")</f>
        <v/>
      </c>
      <c r="AU109" s="108"/>
      <c r="AV109" s="107" t="str">
        <f t="shared" ref="AV109:AV134" si="128">IFERROR(ABS(AV74/$BD74),"")</f>
        <v/>
      </c>
      <c r="AW109" s="108"/>
      <c r="AX109" s="46"/>
      <c r="AY109" s="46"/>
      <c r="AZ109" s="46"/>
      <c r="BA109" s="47"/>
      <c r="BB109" s="61">
        <v>30</v>
      </c>
      <c r="BC109" s="60"/>
    </row>
    <row r="110" spans="28:56">
      <c r="AC110" s="19">
        <v>29</v>
      </c>
      <c r="AD110" s="45"/>
      <c r="AE110" s="46"/>
      <c r="AF110" s="46"/>
      <c r="AG110" s="46"/>
      <c r="AH110" s="107" t="str">
        <f t="shared" si="125"/>
        <v/>
      </c>
      <c r="AI110" s="108"/>
      <c r="AJ110" s="107" t="str">
        <f t="shared" si="126"/>
        <v/>
      </c>
      <c r="AK110" s="108"/>
      <c r="AL110" s="46"/>
      <c r="AM110" s="46"/>
      <c r="AN110" s="46"/>
      <c r="AO110" s="47"/>
      <c r="AP110" s="45"/>
      <c r="AQ110" s="46"/>
      <c r="AR110" s="46"/>
      <c r="AS110" s="46"/>
      <c r="AT110" s="107" t="str">
        <f t="shared" si="127"/>
        <v/>
      </c>
      <c r="AU110" s="108"/>
      <c r="AV110" s="107" t="str">
        <f t="shared" si="128"/>
        <v/>
      </c>
      <c r="AW110" s="108"/>
      <c r="AX110" s="46"/>
      <c r="AY110" s="46"/>
      <c r="AZ110" s="46"/>
      <c r="BA110" s="47"/>
      <c r="BB110" s="61">
        <v>29</v>
      </c>
      <c r="BC110" s="60"/>
    </row>
    <row r="111" spans="28:56">
      <c r="AC111" s="19">
        <v>28</v>
      </c>
      <c r="AD111" s="45"/>
      <c r="AE111" s="46"/>
      <c r="AF111" s="46"/>
      <c r="AG111" s="46"/>
      <c r="AH111" s="107">
        <f t="shared" si="125"/>
        <v>1.4841611816601903</v>
      </c>
      <c r="AI111" s="108"/>
      <c r="AJ111" s="107">
        <f t="shared" si="126"/>
        <v>1.4841611816601903</v>
      </c>
      <c r="AK111" s="108"/>
      <c r="AL111" s="46"/>
      <c r="AM111" s="46"/>
      <c r="AN111" s="46"/>
      <c r="AO111" s="47"/>
      <c r="AP111" s="45"/>
      <c r="AQ111" s="46"/>
      <c r="AR111" s="46"/>
      <c r="AS111" s="46"/>
      <c r="AT111" s="107">
        <f t="shared" si="127"/>
        <v>1.4841611816601903</v>
      </c>
      <c r="AU111" s="108"/>
      <c r="AV111" s="107">
        <f t="shared" si="128"/>
        <v>1.4841611816601903</v>
      </c>
      <c r="AW111" s="108"/>
      <c r="AX111" s="46"/>
      <c r="AY111" s="46"/>
      <c r="AZ111" s="46"/>
      <c r="BA111" s="47"/>
      <c r="BB111" s="61">
        <v>28</v>
      </c>
      <c r="BC111" s="60">
        <f>AVERAGE(AD111:BA111)</f>
        <v>1.4841611816601903</v>
      </c>
    </row>
    <row r="112" spans="28:56">
      <c r="AC112" s="19">
        <v>27</v>
      </c>
      <c r="AD112" s="45"/>
      <c r="AE112" s="46"/>
      <c r="AF112" s="46"/>
      <c r="AG112" s="46"/>
      <c r="AH112" s="107">
        <f t="shared" si="125"/>
        <v>1.4482481456595238</v>
      </c>
      <c r="AI112" s="108"/>
      <c r="AJ112" s="107">
        <f t="shared" si="126"/>
        <v>1.4482481456595238</v>
      </c>
      <c r="AK112" s="108"/>
      <c r="AL112" s="46"/>
      <c r="AM112" s="46"/>
      <c r="AN112" s="46"/>
      <c r="AO112" s="47"/>
      <c r="AP112" s="45"/>
      <c r="AQ112" s="46"/>
      <c r="AR112" s="46"/>
      <c r="AS112" s="46"/>
      <c r="AT112" s="107">
        <f t="shared" si="127"/>
        <v>1.4482481456595238</v>
      </c>
      <c r="AU112" s="108"/>
      <c r="AV112" s="107">
        <f t="shared" si="128"/>
        <v>1.4482481456595238</v>
      </c>
      <c r="AW112" s="108"/>
      <c r="AX112" s="46"/>
      <c r="AY112" s="46"/>
      <c r="AZ112" s="46"/>
      <c r="BA112" s="47"/>
      <c r="BB112" s="61">
        <v>27</v>
      </c>
      <c r="BC112" s="60">
        <f t="shared" ref="BC112:BC135" si="129">AVERAGE(AD112:BA112)</f>
        <v>1.4482481456595238</v>
      </c>
    </row>
    <row r="113" spans="29:55">
      <c r="AC113" s="19">
        <v>26</v>
      </c>
      <c r="AD113" s="45"/>
      <c r="AE113" s="46"/>
      <c r="AF113" s="46"/>
      <c r="AG113" s="46"/>
      <c r="AH113" s="107">
        <f t="shared" si="125"/>
        <v>1.4432868471225402</v>
      </c>
      <c r="AI113" s="108"/>
      <c r="AJ113" s="107">
        <f t="shared" si="126"/>
        <v>1.4432868471225402</v>
      </c>
      <c r="AK113" s="108"/>
      <c r="AL113" s="46"/>
      <c r="AM113" s="46"/>
      <c r="AN113" s="46"/>
      <c r="AO113" s="47"/>
      <c r="AP113" s="45"/>
      <c r="AQ113" s="46"/>
      <c r="AR113" s="46"/>
      <c r="AS113" s="46"/>
      <c r="AT113" s="107">
        <f t="shared" si="127"/>
        <v>1.4432868471225402</v>
      </c>
      <c r="AU113" s="108"/>
      <c r="AV113" s="107">
        <f t="shared" si="128"/>
        <v>1.4432868471225402</v>
      </c>
      <c r="AW113" s="108"/>
      <c r="AX113" s="46"/>
      <c r="AY113" s="46"/>
      <c r="AZ113" s="46"/>
      <c r="BA113" s="47"/>
      <c r="BB113" s="61">
        <v>26</v>
      </c>
      <c r="BC113" s="60">
        <f t="shared" si="129"/>
        <v>1.4432868471225402</v>
      </c>
    </row>
    <row r="114" spans="29:55">
      <c r="AC114" s="19">
        <v>25</v>
      </c>
      <c r="AD114" s="45"/>
      <c r="AE114" s="46"/>
      <c r="AF114" s="46"/>
      <c r="AG114" s="46"/>
      <c r="AH114" s="107">
        <f t="shared" si="125"/>
        <v>1.435863457790395</v>
      </c>
      <c r="AI114" s="108"/>
      <c r="AJ114" s="107">
        <f t="shared" si="126"/>
        <v>1.435863457790395</v>
      </c>
      <c r="AK114" s="108"/>
      <c r="AL114" s="46"/>
      <c r="AM114" s="46"/>
      <c r="AN114" s="46"/>
      <c r="AO114" s="47"/>
      <c r="AP114" s="45"/>
      <c r="AQ114" s="46"/>
      <c r="AR114" s="46"/>
      <c r="AS114" s="46"/>
      <c r="AT114" s="107">
        <f t="shared" si="127"/>
        <v>1.435863457790395</v>
      </c>
      <c r="AU114" s="108"/>
      <c r="AV114" s="107">
        <f t="shared" si="128"/>
        <v>1.435863457790395</v>
      </c>
      <c r="AW114" s="108"/>
      <c r="AX114" s="46"/>
      <c r="AY114" s="46"/>
      <c r="AZ114" s="46"/>
      <c r="BA114" s="47"/>
      <c r="BB114" s="61">
        <v>25</v>
      </c>
      <c r="BC114" s="60">
        <f t="shared" si="129"/>
        <v>1.435863457790395</v>
      </c>
    </row>
    <row r="115" spans="29:55">
      <c r="AC115" s="19">
        <v>24</v>
      </c>
      <c r="AD115" s="45"/>
      <c r="AE115" s="46"/>
      <c r="AF115" s="46"/>
      <c r="AG115" s="46"/>
      <c r="AH115" s="107">
        <f t="shared" si="125"/>
        <v>1.4184575752891504</v>
      </c>
      <c r="AI115" s="108"/>
      <c r="AJ115" s="107">
        <f t="shared" si="126"/>
        <v>1.4184575752891504</v>
      </c>
      <c r="AK115" s="108"/>
      <c r="AL115" s="46"/>
      <c r="AM115" s="46"/>
      <c r="AN115" s="46"/>
      <c r="AO115" s="47"/>
      <c r="AP115" s="45"/>
      <c r="AQ115" s="46"/>
      <c r="AR115" s="46"/>
      <c r="AS115" s="46"/>
      <c r="AT115" s="107">
        <f t="shared" si="127"/>
        <v>1.4184575752891504</v>
      </c>
      <c r="AU115" s="108"/>
      <c r="AV115" s="107">
        <f t="shared" si="128"/>
        <v>1.4184575752891504</v>
      </c>
      <c r="AW115" s="108"/>
      <c r="AX115" s="46"/>
      <c r="AY115" s="46"/>
      <c r="AZ115" s="46"/>
      <c r="BA115" s="47"/>
      <c r="BB115" s="61">
        <v>24</v>
      </c>
      <c r="BC115" s="60">
        <f t="shared" si="129"/>
        <v>1.4184575752891504</v>
      </c>
    </row>
    <row r="116" spans="29:55">
      <c r="AC116" s="19">
        <v>23</v>
      </c>
      <c r="AD116" s="45"/>
      <c r="AE116" s="46"/>
      <c r="AF116" s="46"/>
      <c r="AG116" s="46"/>
      <c r="AH116" s="107">
        <f t="shared" si="125"/>
        <v>1.408413614669515</v>
      </c>
      <c r="AI116" s="108"/>
      <c r="AJ116" s="107">
        <f t="shared" si="126"/>
        <v>1.408413614669515</v>
      </c>
      <c r="AK116" s="108"/>
      <c r="AL116" s="46"/>
      <c r="AM116" s="46"/>
      <c r="AN116" s="46"/>
      <c r="AO116" s="47"/>
      <c r="AP116" s="45"/>
      <c r="AQ116" s="46"/>
      <c r="AR116" s="46"/>
      <c r="AS116" s="46"/>
      <c r="AT116" s="107">
        <f t="shared" si="127"/>
        <v>1.408413614669515</v>
      </c>
      <c r="AU116" s="108"/>
      <c r="AV116" s="107">
        <f t="shared" si="128"/>
        <v>1.408413614669515</v>
      </c>
      <c r="AW116" s="108"/>
      <c r="AX116" s="46"/>
      <c r="AY116" s="46"/>
      <c r="AZ116" s="46"/>
      <c r="BA116" s="47"/>
      <c r="BB116" s="61">
        <v>23</v>
      </c>
      <c r="BC116" s="60">
        <f t="shared" si="129"/>
        <v>1.408413614669515</v>
      </c>
    </row>
    <row r="117" spans="29:55">
      <c r="AC117" s="19">
        <v>22</v>
      </c>
      <c r="AD117" s="45"/>
      <c r="AE117" s="46"/>
      <c r="AF117" s="46"/>
      <c r="AG117" s="46"/>
      <c r="AH117" s="107">
        <f t="shared" si="125"/>
        <v>1.0949857625645769</v>
      </c>
      <c r="AI117" s="108"/>
      <c r="AJ117" s="107">
        <f t="shared" si="126"/>
        <v>1.0949857625645769</v>
      </c>
      <c r="AK117" s="108"/>
      <c r="AL117" s="46"/>
      <c r="AM117" s="46"/>
      <c r="AN117" s="46"/>
      <c r="AO117" s="47"/>
      <c r="AP117" s="45"/>
      <c r="AQ117" s="46"/>
      <c r="AR117" s="46"/>
      <c r="AS117" s="46"/>
      <c r="AT117" s="107">
        <f t="shared" si="127"/>
        <v>1.0949857625645769</v>
      </c>
      <c r="AU117" s="108"/>
      <c r="AV117" s="107">
        <f t="shared" si="128"/>
        <v>1.0949857625645769</v>
      </c>
      <c r="AW117" s="108"/>
      <c r="AX117" s="46"/>
      <c r="AY117" s="46"/>
      <c r="AZ117" s="46"/>
      <c r="BA117" s="47"/>
      <c r="BB117" s="61">
        <v>22</v>
      </c>
      <c r="BC117" s="60">
        <f t="shared" si="129"/>
        <v>1.0949857625645769</v>
      </c>
    </row>
    <row r="118" spans="29:55">
      <c r="AC118" s="19">
        <v>21</v>
      </c>
      <c r="AD118" s="45"/>
      <c r="AE118" s="46"/>
      <c r="AF118" s="46"/>
      <c r="AG118" s="46"/>
      <c r="AH118" s="107" t="str">
        <f t="shared" si="125"/>
        <v/>
      </c>
      <c r="AI118" s="108"/>
      <c r="AJ118" s="107" t="str">
        <f t="shared" si="126"/>
        <v/>
      </c>
      <c r="AK118" s="108"/>
      <c r="AL118" s="46"/>
      <c r="AM118" s="46"/>
      <c r="AN118" s="46"/>
      <c r="AO118" s="47"/>
      <c r="AP118" s="45"/>
      <c r="AQ118" s="46"/>
      <c r="AR118" s="46"/>
      <c r="AS118" s="46"/>
      <c r="AT118" s="107" t="str">
        <f t="shared" si="127"/>
        <v/>
      </c>
      <c r="AU118" s="108"/>
      <c r="AV118" s="107" t="str">
        <f t="shared" si="128"/>
        <v/>
      </c>
      <c r="AW118" s="108"/>
      <c r="AX118" s="46"/>
      <c r="AY118" s="46"/>
      <c r="AZ118" s="46"/>
      <c r="BA118" s="47"/>
      <c r="BB118" s="61">
        <v>21</v>
      </c>
      <c r="BC118" s="60"/>
    </row>
    <row r="119" spans="29:55">
      <c r="AC119" s="19">
        <v>20</v>
      </c>
      <c r="AD119" s="45"/>
      <c r="AE119" s="46"/>
      <c r="AF119" s="46"/>
      <c r="AG119" s="46"/>
      <c r="AH119" s="107">
        <f t="shared" si="125"/>
        <v>1.1978211012605344</v>
      </c>
      <c r="AI119" s="108"/>
      <c r="AJ119" s="107">
        <f t="shared" si="126"/>
        <v>1.1978211012605344</v>
      </c>
      <c r="AK119" s="108"/>
      <c r="AL119" s="46"/>
      <c r="AM119" s="46"/>
      <c r="AN119" s="46"/>
      <c r="AO119" s="47"/>
      <c r="AP119" s="45"/>
      <c r="AQ119" s="46"/>
      <c r="AR119" s="46"/>
      <c r="AS119" s="46"/>
      <c r="AT119" s="107">
        <f t="shared" si="127"/>
        <v>1.1978211012605344</v>
      </c>
      <c r="AU119" s="108"/>
      <c r="AV119" s="107">
        <f t="shared" si="128"/>
        <v>1.1978211012605344</v>
      </c>
      <c r="AW119" s="108"/>
      <c r="AX119" s="46"/>
      <c r="AY119" s="46"/>
      <c r="AZ119" s="46"/>
      <c r="BA119" s="47"/>
      <c r="BB119" s="61">
        <v>20</v>
      </c>
      <c r="BC119" s="60">
        <f t="shared" si="129"/>
        <v>1.1978211012605344</v>
      </c>
    </row>
    <row r="120" spans="29:55">
      <c r="AC120" s="19">
        <v>19</v>
      </c>
      <c r="AD120" s="45"/>
      <c r="AE120" s="46"/>
      <c r="AF120" s="46"/>
      <c r="AG120" s="46"/>
      <c r="AH120" s="107">
        <f t="shared" si="125"/>
        <v>1.1832135268549184</v>
      </c>
      <c r="AI120" s="108"/>
      <c r="AJ120" s="107">
        <f t="shared" si="126"/>
        <v>1.1832135268549184</v>
      </c>
      <c r="AK120" s="108"/>
      <c r="AL120" s="46"/>
      <c r="AM120" s="46"/>
      <c r="AN120" s="46"/>
      <c r="AO120" s="47"/>
      <c r="AP120" s="45"/>
      <c r="AQ120" s="46"/>
      <c r="AR120" s="46"/>
      <c r="AS120" s="46"/>
      <c r="AT120" s="107">
        <f t="shared" si="127"/>
        <v>1.1832135268549184</v>
      </c>
      <c r="AU120" s="108"/>
      <c r="AV120" s="107">
        <f t="shared" si="128"/>
        <v>1.1832135268549184</v>
      </c>
      <c r="AW120" s="108"/>
      <c r="AX120" s="46"/>
      <c r="AY120" s="46"/>
      <c r="AZ120" s="46"/>
      <c r="BA120" s="47"/>
      <c r="BB120" s="61">
        <v>19</v>
      </c>
      <c r="BC120" s="60">
        <f t="shared" si="129"/>
        <v>1.1832135268549184</v>
      </c>
    </row>
    <row r="121" spans="29:55">
      <c r="AC121" s="19">
        <v>18</v>
      </c>
      <c r="AD121" s="45"/>
      <c r="AE121" s="46"/>
      <c r="AF121" s="46"/>
      <c r="AG121" s="46"/>
      <c r="AH121" s="107">
        <f t="shared" si="125"/>
        <v>1.1929320355411039</v>
      </c>
      <c r="AI121" s="108"/>
      <c r="AJ121" s="107">
        <f t="shared" si="126"/>
        <v>1.1929320355411039</v>
      </c>
      <c r="AK121" s="108"/>
      <c r="AL121" s="46"/>
      <c r="AM121" s="46"/>
      <c r="AN121" s="46"/>
      <c r="AO121" s="47"/>
      <c r="AP121" s="45"/>
      <c r="AQ121" s="46"/>
      <c r="AR121" s="46"/>
      <c r="AS121" s="46"/>
      <c r="AT121" s="107">
        <f t="shared" si="127"/>
        <v>1.1929320355411039</v>
      </c>
      <c r="AU121" s="108"/>
      <c r="AV121" s="107">
        <f t="shared" si="128"/>
        <v>1.1929320355411039</v>
      </c>
      <c r="AW121" s="108"/>
      <c r="AX121" s="46"/>
      <c r="AY121" s="46"/>
      <c r="AZ121" s="46"/>
      <c r="BA121" s="47"/>
      <c r="BB121" s="61">
        <v>18</v>
      </c>
      <c r="BC121" s="60">
        <f t="shared" si="129"/>
        <v>1.1929320355411039</v>
      </c>
    </row>
    <row r="122" spans="29:55">
      <c r="AC122" s="19">
        <v>17</v>
      </c>
      <c r="AD122" s="45"/>
      <c r="AE122" s="46"/>
      <c r="AF122" s="46"/>
      <c r="AG122" s="46"/>
      <c r="AH122" s="107">
        <f t="shared" si="125"/>
        <v>1.2293427091884435</v>
      </c>
      <c r="AI122" s="108"/>
      <c r="AJ122" s="107">
        <f t="shared" si="126"/>
        <v>1.2293427091884435</v>
      </c>
      <c r="AK122" s="108"/>
      <c r="AL122" s="46"/>
      <c r="AM122" s="46"/>
      <c r="AN122" s="46"/>
      <c r="AO122" s="47"/>
      <c r="AP122" s="45"/>
      <c r="AQ122" s="46"/>
      <c r="AR122" s="46"/>
      <c r="AS122" s="46"/>
      <c r="AT122" s="107">
        <f t="shared" si="127"/>
        <v>1.2293427091884435</v>
      </c>
      <c r="AU122" s="108"/>
      <c r="AV122" s="107">
        <f t="shared" si="128"/>
        <v>1.2293427091884435</v>
      </c>
      <c r="AW122" s="108"/>
      <c r="AX122" s="46"/>
      <c r="AY122" s="46"/>
      <c r="AZ122" s="46"/>
      <c r="BA122" s="47"/>
      <c r="BB122" s="61">
        <v>17</v>
      </c>
      <c r="BC122" s="60">
        <f t="shared" si="129"/>
        <v>1.2293427091884435</v>
      </c>
    </row>
    <row r="123" spans="29:55">
      <c r="AC123" s="19">
        <v>16</v>
      </c>
      <c r="AD123" s="45"/>
      <c r="AE123" s="46"/>
      <c r="AF123" s="46"/>
      <c r="AG123" s="46"/>
      <c r="AH123" s="107" t="str">
        <f t="shared" si="125"/>
        <v/>
      </c>
      <c r="AI123" s="108"/>
      <c r="AJ123" s="107" t="str">
        <f t="shared" si="126"/>
        <v/>
      </c>
      <c r="AK123" s="108"/>
      <c r="AL123" s="46"/>
      <c r="AM123" s="46"/>
      <c r="AN123" s="46"/>
      <c r="AO123" s="47"/>
      <c r="AP123" s="45"/>
      <c r="AQ123" s="46"/>
      <c r="AR123" s="46"/>
      <c r="AS123" s="46"/>
      <c r="AT123" s="107" t="str">
        <f t="shared" si="127"/>
        <v/>
      </c>
      <c r="AU123" s="108"/>
      <c r="AV123" s="107" t="str">
        <f t="shared" si="128"/>
        <v/>
      </c>
      <c r="AW123" s="108"/>
      <c r="AX123" s="46"/>
      <c r="AY123" s="46"/>
      <c r="AZ123" s="46"/>
      <c r="BA123" s="47"/>
      <c r="BB123" s="61">
        <v>16</v>
      </c>
      <c r="BC123" s="60"/>
    </row>
    <row r="124" spans="29:55">
      <c r="AC124" s="19">
        <v>15</v>
      </c>
      <c r="AD124" s="45"/>
      <c r="AE124" s="46"/>
      <c r="AF124" s="46"/>
      <c r="AG124" s="46"/>
      <c r="AH124" s="107">
        <f t="shared" si="125"/>
        <v>1.6017942631990827</v>
      </c>
      <c r="AI124" s="108"/>
      <c r="AJ124" s="107">
        <f t="shared" si="126"/>
        <v>1.6017942631990827</v>
      </c>
      <c r="AK124" s="108"/>
      <c r="AL124" s="46"/>
      <c r="AM124" s="46"/>
      <c r="AN124" s="46"/>
      <c r="AO124" s="47"/>
      <c r="AP124" s="45"/>
      <c r="AQ124" s="46"/>
      <c r="AR124" s="46"/>
      <c r="AS124" s="46"/>
      <c r="AT124" s="107">
        <f t="shared" si="127"/>
        <v>1.6017942631990827</v>
      </c>
      <c r="AU124" s="108"/>
      <c r="AV124" s="107">
        <f t="shared" si="128"/>
        <v>1.6017942631990827</v>
      </c>
      <c r="AW124" s="108"/>
      <c r="AX124" s="46"/>
      <c r="AY124" s="46"/>
      <c r="AZ124" s="46"/>
      <c r="BA124" s="47"/>
      <c r="BB124" s="61">
        <v>15</v>
      </c>
      <c r="BC124" s="60">
        <f t="shared" si="129"/>
        <v>1.6017942631990827</v>
      </c>
    </row>
    <row r="125" spans="29:55">
      <c r="AC125" s="19">
        <v>14</v>
      </c>
      <c r="AD125" s="45"/>
      <c r="AE125" s="46"/>
      <c r="AF125" s="46"/>
      <c r="AG125" s="46"/>
      <c r="AH125" s="107">
        <f t="shared" si="125"/>
        <v>1.4997839310514212</v>
      </c>
      <c r="AI125" s="108"/>
      <c r="AJ125" s="107">
        <f t="shared" si="126"/>
        <v>1.4997839310514212</v>
      </c>
      <c r="AK125" s="108"/>
      <c r="AL125" s="46"/>
      <c r="AM125" s="46"/>
      <c r="AN125" s="46"/>
      <c r="AO125" s="47"/>
      <c r="AP125" s="45"/>
      <c r="AQ125" s="46"/>
      <c r="AR125" s="46"/>
      <c r="AS125" s="46"/>
      <c r="AT125" s="107">
        <f t="shared" si="127"/>
        <v>1.4997839310514212</v>
      </c>
      <c r="AU125" s="108"/>
      <c r="AV125" s="107">
        <f t="shared" si="128"/>
        <v>1.4997839310514212</v>
      </c>
      <c r="AW125" s="108"/>
      <c r="AX125" s="46"/>
      <c r="AY125" s="46"/>
      <c r="AZ125" s="46"/>
      <c r="BA125" s="47"/>
      <c r="BB125" s="61">
        <v>14</v>
      </c>
      <c r="BC125" s="60">
        <f t="shared" si="129"/>
        <v>1.4997839310514212</v>
      </c>
    </row>
    <row r="126" spans="29:55">
      <c r="AC126" s="19">
        <v>13</v>
      </c>
      <c r="AD126" s="45"/>
      <c r="AE126" s="46"/>
      <c r="AF126" s="46"/>
      <c r="AG126" s="46"/>
      <c r="AH126" s="107">
        <f t="shared" si="125"/>
        <v>1.5175736701362004</v>
      </c>
      <c r="AI126" s="108"/>
      <c r="AJ126" s="107">
        <f t="shared" si="126"/>
        <v>1.5175736701362004</v>
      </c>
      <c r="AK126" s="108"/>
      <c r="AL126" s="46"/>
      <c r="AM126" s="46"/>
      <c r="AN126" s="46"/>
      <c r="AO126" s="47"/>
      <c r="AP126" s="45"/>
      <c r="AQ126" s="46"/>
      <c r="AR126" s="46"/>
      <c r="AS126" s="46"/>
      <c r="AT126" s="107">
        <f t="shared" si="127"/>
        <v>1.5175736701362004</v>
      </c>
      <c r="AU126" s="108"/>
      <c r="AV126" s="107">
        <f t="shared" si="128"/>
        <v>1.5175736701362004</v>
      </c>
      <c r="AW126" s="108"/>
      <c r="AX126" s="46"/>
      <c r="AY126" s="46"/>
      <c r="AZ126" s="46"/>
      <c r="BA126" s="47"/>
      <c r="BB126" s="61">
        <v>13</v>
      </c>
      <c r="BC126" s="60">
        <f t="shared" si="129"/>
        <v>1.5175736701362004</v>
      </c>
    </row>
    <row r="127" spans="29:55">
      <c r="AC127" s="19">
        <v>12</v>
      </c>
      <c r="AD127" s="45"/>
      <c r="AE127" s="46"/>
      <c r="AF127" s="46"/>
      <c r="AG127" s="46"/>
      <c r="AH127" s="107">
        <f t="shared" si="125"/>
        <v>1.5278010808755755</v>
      </c>
      <c r="AI127" s="108"/>
      <c r="AJ127" s="107">
        <f t="shared" si="126"/>
        <v>1.5278010808755755</v>
      </c>
      <c r="AK127" s="108"/>
      <c r="AL127" s="46"/>
      <c r="AM127" s="46"/>
      <c r="AN127" s="46"/>
      <c r="AO127" s="47"/>
      <c r="AP127" s="45"/>
      <c r="AQ127" s="46"/>
      <c r="AR127" s="46"/>
      <c r="AS127" s="46"/>
      <c r="AT127" s="107">
        <f t="shared" si="127"/>
        <v>1.5241018046506951</v>
      </c>
      <c r="AU127" s="108"/>
      <c r="AV127" s="107">
        <f t="shared" si="128"/>
        <v>1.5241018046506951</v>
      </c>
      <c r="AW127" s="108"/>
      <c r="AX127" s="46"/>
      <c r="AY127" s="46"/>
      <c r="AZ127" s="46"/>
      <c r="BA127" s="47"/>
      <c r="BB127" s="61">
        <v>12</v>
      </c>
      <c r="BC127" s="60">
        <f t="shared" si="129"/>
        <v>1.5259514427631353</v>
      </c>
    </row>
    <row r="128" spans="29:55">
      <c r="AC128" s="19">
        <v>11</v>
      </c>
      <c r="AD128" s="45"/>
      <c r="AE128" s="46"/>
      <c r="AF128" s="46"/>
      <c r="AG128" s="46"/>
      <c r="AH128" s="107">
        <f t="shared" si="125"/>
        <v>1.5431886239999151</v>
      </c>
      <c r="AI128" s="108"/>
      <c r="AJ128" s="107">
        <f t="shared" si="126"/>
        <v>1.5431886239999151</v>
      </c>
      <c r="AK128" s="108"/>
      <c r="AL128" s="46"/>
      <c r="AM128" s="46"/>
      <c r="AN128" s="46"/>
      <c r="AO128" s="47"/>
      <c r="AP128" s="45"/>
      <c r="AQ128" s="46"/>
      <c r="AR128" s="46"/>
      <c r="AS128" s="46"/>
      <c r="AT128" s="107">
        <f t="shared" si="127"/>
        <v>1.5431886239999151</v>
      </c>
      <c r="AU128" s="108"/>
      <c r="AV128" s="107">
        <f t="shared" si="128"/>
        <v>1.5431886239999151</v>
      </c>
      <c r="AW128" s="108"/>
      <c r="AX128" s="46"/>
      <c r="AY128" s="46"/>
      <c r="AZ128" s="46"/>
      <c r="BA128" s="47"/>
      <c r="BB128" s="61">
        <v>11</v>
      </c>
      <c r="BC128" s="60">
        <f t="shared" si="129"/>
        <v>1.5431886239999151</v>
      </c>
    </row>
    <row r="129" spans="29:55">
      <c r="AC129" s="19">
        <v>10</v>
      </c>
      <c r="AD129" s="45"/>
      <c r="AE129" s="46"/>
      <c r="AF129" s="46"/>
      <c r="AG129" s="46"/>
      <c r="AH129" s="107">
        <f t="shared" si="125"/>
        <v>1.5371352069241886</v>
      </c>
      <c r="AI129" s="108"/>
      <c r="AJ129" s="107">
        <f t="shared" si="126"/>
        <v>1.5371352069241886</v>
      </c>
      <c r="AK129" s="108"/>
      <c r="AL129" s="46"/>
      <c r="AM129" s="46"/>
      <c r="AN129" s="46"/>
      <c r="AO129" s="47"/>
      <c r="AP129" s="45"/>
      <c r="AQ129" s="46"/>
      <c r="AR129" s="46"/>
      <c r="AS129" s="46"/>
      <c r="AT129" s="107">
        <f t="shared" si="127"/>
        <v>1.5371352069241886</v>
      </c>
      <c r="AU129" s="108"/>
      <c r="AV129" s="107">
        <f t="shared" si="128"/>
        <v>1.5371352069241886</v>
      </c>
      <c r="AW129" s="108"/>
      <c r="AX129" s="46"/>
      <c r="AY129" s="46"/>
      <c r="AZ129" s="46"/>
      <c r="BA129" s="47"/>
      <c r="BB129" s="61">
        <v>10</v>
      </c>
      <c r="BC129" s="60">
        <f t="shared" si="129"/>
        <v>1.5371352069241886</v>
      </c>
    </row>
    <row r="130" spans="29:55">
      <c r="AC130" s="19">
        <v>9</v>
      </c>
      <c r="AD130" s="45"/>
      <c r="AE130" s="46"/>
      <c r="AF130" s="46"/>
      <c r="AG130" s="46"/>
      <c r="AH130" s="107">
        <f t="shared" si="125"/>
        <v>1.5313178496017328</v>
      </c>
      <c r="AI130" s="108"/>
      <c r="AJ130" s="107">
        <f t="shared" si="126"/>
        <v>1.5313178496017328</v>
      </c>
      <c r="AK130" s="108"/>
      <c r="AL130" s="46"/>
      <c r="AM130" s="46"/>
      <c r="AN130" s="46"/>
      <c r="AO130" s="47"/>
      <c r="AP130" s="45"/>
      <c r="AQ130" s="46"/>
      <c r="AR130" s="46"/>
      <c r="AS130" s="46"/>
      <c r="AT130" s="107">
        <f t="shared" si="127"/>
        <v>1.5313178496017328</v>
      </c>
      <c r="AU130" s="108"/>
      <c r="AV130" s="107">
        <f t="shared" si="128"/>
        <v>1.5313178496017328</v>
      </c>
      <c r="AW130" s="108"/>
      <c r="AX130" s="46"/>
      <c r="AY130" s="46"/>
      <c r="AZ130" s="46"/>
      <c r="BA130" s="47"/>
      <c r="BB130" s="61">
        <v>9</v>
      </c>
      <c r="BC130" s="60">
        <f t="shared" si="129"/>
        <v>1.5313178496017328</v>
      </c>
    </row>
    <row r="131" spans="29:55">
      <c r="AC131" s="19">
        <v>8</v>
      </c>
      <c r="AD131" s="45"/>
      <c r="AE131" s="46"/>
      <c r="AF131" s="46"/>
      <c r="AG131" s="46"/>
      <c r="AH131" s="107">
        <f t="shared" si="125"/>
        <v>1.5274863620714534</v>
      </c>
      <c r="AI131" s="108"/>
      <c r="AJ131" s="107">
        <f t="shared" si="126"/>
        <v>1.5274863620714534</v>
      </c>
      <c r="AK131" s="108"/>
      <c r="AL131" s="46"/>
      <c r="AM131" s="46"/>
      <c r="AN131" s="46"/>
      <c r="AO131" s="47"/>
      <c r="AP131" s="45"/>
      <c r="AQ131" s="46"/>
      <c r="AR131" s="46"/>
      <c r="AS131" s="46"/>
      <c r="AT131" s="107">
        <f t="shared" si="127"/>
        <v>1.5274863620714534</v>
      </c>
      <c r="AU131" s="108"/>
      <c r="AV131" s="107">
        <f t="shared" si="128"/>
        <v>1.5274863620714534</v>
      </c>
      <c r="AW131" s="108"/>
      <c r="AX131" s="46"/>
      <c r="AY131" s="46"/>
      <c r="AZ131" s="46"/>
      <c r="BA131" s="47"/>
      <c r="BB131" s="61">
        <v>8</v>
      </c>
      <c r="BC131" s="60">
        <f t="shared" si="129"/>
        <v>1.5274863620714534</v>
      </c>
    </row>
    <row r="132" spans="29:55">
      <c r="AC132" s="19">
        <v>7</v>
      </c>
      <c r="AD132" s="45"/>
      <c r="AE132" s="46"/>
      <c r="AF132" s="46"/>
      <c r="AG132" s="46"/>
      <c r="AH132" s="107">
        <f t="shared" si="125"/>
        <v>1.523583921068391</v>
      </c>
      <c r="AI132" s="108"/>
      <c r="AJ132" s="107">
        <f t="shared" si="126"/>
        <v>1.523583921068391</v>
      </c>
      <c r="AK132" s="108"/>
      <c r="AL132" s="46"/>
      <c r="AM132" s="46"/>
      <c r="AN132" s="46"/>
      <c r="AO132" s="47"/>
      <c r="AP132" s="45"/>
      <c r="AQ132" s="46"/>
      <c r="AR132" s="46"/>
      <c r="AS132" s="46"/>
      <c r="AT132" s="107">
        <f t="shared" si="127"/>
        <v>1.5119830282683779</v>
      </c>
      <c r="AU132" s="108"/>
      <c r="AV132" s="107">
        <f t="shared" si="128"/>
        <v>1.5119830282683779</v>
      </c>
      <c r="AW132" s="108"/>
      <c r="AX132" s="46"/>
      <c r="AY132" s="46"/>
      <c r="AZ132" s="46"/>
      <c r="BA132" s="47"/>
      <c r="BB132" s="61">
        <v>7</v>
      </c>
      <c r="BC132" s="60">
        <f t="shared" si="129"/>
        <v>1.5177834746683845</v>
      </c>
    </row>
    <row r="133" spans="29:55">
      <c r="AC133" s="19">
        <v>6</v>
      </c>
      <c r="AD133" s="45"/>
      <c r="AE133" s="46"/>
      <c r="AF133" s="46"/>
      <c r="AG133" s="46"/>
      <c r="AH133" s="107">
        <f t="shared" si="125"/>
        <v>1.5132283218457805</v>
      </c>
      <c r="AI133" s="108"/>
      <c r="AJ133" s="107">
        <f t="shared" si="126"/>
        <v>1.5132283218457805</v>
      </c>
      <c r="AK133" s="108"/>
      <c r="AL133" s="46"/>
      <c r="AM133" s="46"/>
      <c r="AN133" s="46"/>
      <c r="AO133" s="47"/>
      <c r="AP133" s="45"/>
      <c r="AQ133" s="46"/>
      <c r="AR133" s="46"/>
      <c r="AS133" s="46"/>
      <c r="AT133" s="107">
        <f t="shared" si="127"/>
        <v>1.5377671594973337</v>
      </c>
      <c r="AU133" s="108"/>
      <c r="AV133" s="107">
        <f t="shared" si="128"/>
        <v>1.5377671594973337</v>
      </c>
      <c r="AW133" s="108"/>
      <c r="AX133" s="46"/>
      <c r="AY133" s="46"/>
      <c r="AZ133" s="46"/>
      <c r="BA133" s="47"/>
      <c r="BB133" s="61">
        <v>6</v>
      </c>
      <c r="BC133" s="60">
        <f t="shared" si="129"/>
        <v>1.5254977406715571</v>
      </c>
    </row>
    <row r="134" spans="29:55">
      <c r="AC134" s="19">
        <v>5</v>
      </c>
      <c r="AD134" s="45"/>
      <c r="AE134" s="46"/>
      <c r="AF134" s="46"/>
      <c r="AG134" s="46"/>
      <c r="AH134" s="107">
        <f t="shared" si="125"/>
        <v>1.5069947881176906</v>
      </c>
      <c r="AI134" s="108"/>
      <c r="AJ134" s="107">
        <f t="shared" si="126"/>
        <v>1.5069947881176906</v>
      </c>
      <c r="AK134" s="108"/>
      <c r="AL134" s="46"/>
      <c r="AM134" s="46"/>
      <c r="AN134" s="46"/>
      <c r="AO134" s="47"/>
      <c r="AP134" s="45"/>
      <c r="AQ134" s="46"/>
      <c r="AR134" s="46"/>
      <c r="AS134" s="46"/>
      <c r="AT134" s="107">
        <f t="shared" si="127"/>
        <v>1.2917098183865918</v>
      </c>
      <c r="AU134" s="108"/>
      <c r="AV134" s="107">
        <f t="shared" si="128"/>
        <v>1.2917098183865918</v>
      </c>
      <c r="AW134" s="108"/>
      <c r="AX134" s="46"/>
      <c r="AY134" s="46"/>
      <c r="AZ134" s="46"/>
      <c r="BA134" s="47"/>
      <c r="BB134" s="61">
        <v>5</v>
      </c>
      <c r="BC134" s="60">
        <f t="shared" si="129"/>
        <v>1.3993523032521411</v>
      </c>
    </row>
    <row r="135" spans="29:55">
      <c r="AC135" s="19">
        <v>4</v>
      </c>
      <c r="AD135" s="45"/>
      <c r="AE135" s="46"/>
      <c r="AF135" s="46"/>
      <c r="AG135" s="46"/>
      <c r="AH135" s="107">
        <f t="shared" si="125"/>
        <v>1.4903735220722751</v>
      </c>
      <c r="AI135" s="108"/>
      <c r="AJ135" s="107">
        <f t="shared" si="126"/>
        <v>1.4903735220722751</v>
      </c>
      <c r="AK135" s="108"/>
      <c r="AL135" s="46"/>
      <c r="AM135" s="46"/>
      <c r="AN135" s="46"/>
      <c r="AO135" s="47"/>
      <c r="AP135" s="45"/>
      <c r="AQ135" s="46"/>
      <c r="AR135" s="46"/>
      <c r="AS135" s="46"/>
      <c r="AT135" s="107"/>
      <c r="AU135" s="108"/>
      <c r="AV135" s="107"/>
      <c r="AW135" s="108"/>
      <c r="AX135" s="46"/>
      <c r="AY135" s="46"/>
      <c r="AZ135" s="46"/>
      <c r="BA135" s="47"/>
      <c r="BB135" s="61">
        <v>4</v>
      </c>
      <c r="BC135" s="60">
        <f t="shared" si="129"/>
        <v>1.4903735220722751</v>
      </c>
    </row>
    <row r="136" spans="29:55">
      <c r="AC136" s="19">
        <v>3</v>
      </c>
      <c r="AD136" s="45"/>
      <c r="AE136" s="46"/>
      <c r="AF136" s="46"/>
      <c r="AG136" s="46"/>
      <c r="AH136" s="107"/>
      <c r="AI136" s="108"/>
      <c r="AJ136" s="107"/>
      <c r="AK136" s="108"/>
      <c r="AL136" s="46"/>
      <c r="AM136" s="46"/>
      <c r="AN136" s="46"/>
      <c r="AO136" s="47"/>
      <c r="AP136" s="45"/>
      <c r="AQ136" s="46"/>
      <c r="AR136" s="46"/>
      <c r="AS136" s="46"/>
      <c r="AT136" s="107"/>
      <c r="AU136" s="108"/>
      <c r="AV136" s="107"/>
      <c r="AW136" s="108"/>
      <c r="AX136" s="46"/>
      <c r="AY136" s="46"/>
      <c r="AZ136" s="46"/>
      <c r="BA136" s="47"/>
      <c r="BB136" s="61">
        <v>3</v>
      </c>
      <c r="BC136" s="60"/>
    </row>
    <row r="137" spans="29:55">
      <c r="AC137" s="19">
        <v>2</v>
      </c>
      <c r="AD137" s="45"/>
      <c r="AE137" s="46"/>
      <c r="AF137" s="46"/>
      <c r="AG137" s="46"/>
      <c r="AH137" s="107"/>
      <c r="AI137" s="108"/>
      <c r="AJ137" s="107"/>
      <c r="AK137" s="108"/>
      <c r="AL137" s="46"/>
      <c r="AM137" s="46"/>
      <c r="AN137" s="46"/>
      <c r="AO137" s="47"/>
      <c r="AP137" s="45"/>
      <c r="AQ137" s="46"/>
      <c r="AR137" s="46"/>
      <c r="AS137" s="46"/>
      <c r="AT137" s="107"/>
      <c r="AU137" s="108"/>
      <c r="AV137" s="107"/>
      <c r="AW137" s="108"/>
      <c r="AX137" s="46"/>
      <c r="AY137" s="46"/>
      <c r="AZ137" s="46"/>
      <c r="BA137" s="47"/>
      <c r="BB137" s="61">
        <v>2</v>
      </c>
      <c r="BC137" s="60"/>
    </row>
    <row r="138" spans="29:55" ht="14.25" thickBot="1">
      <c r="AC138" s="18">
        <v>1</v>
      </c>
      <c r="AD138" s="48"/>
      <c r="AE138" s="49"/>
      <c r="AF138" s="49"/>
      <c r="AG138" s="49"/>
      <c r="AH138" s="109"/>
      <c r="AI138" s="110"/>
      <c r="AJ138" s="109"/>
      <c r="AK138" s="110"/>
      <c r="AL138" s="49"/>
      <c r="AM138" s="49"/>
      <c r="AN138" s="49"/>
      <c r="AO138" s="50"/>
      <c r="AP138" s="48"/>
      <c r="AQ138" s="49"/>
      <c r="AR138" s="49"/>
      <c r="AS138" s="49"/>
      <c r="AT138" s="109"/>
      <c r="AU138" s="110"/>
      <c r="AV138" s="109"/>
      <c r="AW138" s="110"/>
      <c r="AX138" s="49"/>
      <c r="AY138" s="49"/>
      <c r="AZ138" s="49"/>
      <c r="BA138" s="50"/>
      <c r="BB138" s="61">
        <v>1</v>
      </c>
      <c r="BC138" s="60"/>
    </row>
    <row r="141" spans="29:55">
      <c r="AF141" s="81" t="s">
        <v>102</v>
      </c>
      <c r="AH141">
        <f>COUNT(AH109:AW138)</f>
        <v>90</v>
      </c>
      <c r="AI141" t="s">
        <v>101</v>
      </c>
    </row>
    <row r="142" spans="29:55">
      <c r="AF142" s="83" t="str">
        <f>"1/3"</f>
        <v>1/3</v>
      </c>
      <c r="AG142" s="83"/>
      <c r="AH142" s="81">
        <f>AH141/3</f>
        <v>30</v>
      </c>
      <c r="AI142" s="81" t="s">
        <v>101</v>
      </c>
    </row>
    <row r="143" spans="29:55">
      <c r="AF143" s="81" t="s">
        <v>103</v>
      </c>
      <c r="AH143" s="52">
        <f>AH142/4</f>
        <v>7.5</v>
      </c>
      <c r="AI143" s="81" t="s">
        <v>105</v>
      </c>
    </row>
    <row r="178" spans="29:53">
      <c r="AC178" s="40" t="s">
        <v>19</v>
      </c>
      <c r="AD178" s="14" t="s">
        <v>5</v>
      </c>
      <c r="AE178" s="14" t="s">
        <v>5</v>
      </c>
      <c r="AF178" s="14" t="s">
        <v>5</v>
      </c>
      <c r="AG178" s="14" t="s">
        <v>5</v>
      </c>
      <c r="AH178" s="14" t="s">
        <v>5</v>
      </c>
      <c r="AI178" s="14" t="s">
        <v>5</v>
      </c>
      <c r="AJ178" s="14" t="s">
        <v>5</v>
      </c>
      <c r="AK178" s="14" t="s">
        <v>5</v>
      </c>
      <c r="AL178" s="14" t="s">
        <v>5</v>
      </c>
      <c r="AM178" s="14" t="s">
        <v>5</v>
      </c>
      <c r="AN178" s="14" t="s">
        <v>5</v>
      </c>
      <c r="AO178" s="14" t="s">
        <v>5</v>
      </c>
      <c r="AP178" s="14" t="s">
        <v>6</v>
      </c>
      <c r="AQ178" s="14" t="s">
        <v>6</v>
      </c>
      <c r="AR178" s="14" t="s">
        <v>6</v>
      </c>
      <c r="AS178" s="14" t="s">
        <v>6</v>
      </c>
      <c r="AT178" s="14" t="s">
        <v>6</v>
      </c>
      <c r="AU178" s="14" t="s">
        <v>6</v>
      </c>
      <c r="AV178" s="14" t="s">
        <v>6</v>
      </c>
      <c r="AW178" s="14" t="s">
        <v>6</v>
      </c>
      <c r="AX178" s="14" t="s">
        <v>6</v>
      </c>
      <c r="AY178" s="14" t="s">
        <v>6</v>
      </c>
      <c r="AZ178" s="14" t="s">
        <v>6</v>
      </c>
      <c r="BA178" s="14" t="s">
        <v>6</v>
      </c>
    </row>
    <row r="179" spans="29:53">
      <c r="AC179" s="40"/>
      <c r="AD179" s="44" t="str">
        <f t="shared" ref="AD179:BA179" si="130">AD178&amp;"-"&amp;AD107</f>
        <v>Y14-No.1</v>
      </c>
      <c r="AE179" s="44" t="str">
        <f t="shared" si="130"/>
        <v>Y14-No.2</v>
      </c>
      <c r="AF179" s="44" t="str">
        <f t="shared" si="130"/>
        <v>Y14-No.1</v>
      </c>
      <c r="AG179" s="44" t="str">
        <f t="shared" si="130"/>
        <v>Y14-No.2</v>
      </c>
      <c r="AH179" s="44" t="str">
        <f t="shared" si="130"/>
        <v>Y14-No.3</v>
      </c>
      <c r="AI179" s="44" t="str">
        <f t="shared" si="130"/>
        <v>Y14-No.4</v>
      </c>
      <c r="AJ179" s="44" t="str">
        <f t="shared" si="130"/>
        <v>Y14-No.5</v>
      </c>
      <c r="AK179" s="44" t="str">
        <f t="shared" si="130"/>
        <v>Y14-No.6</v>
      </c>
      <c r="AL179" s="44" t="str">
        <f t="shared" si="130"/>
        <v>Y14-No.7</v>
      </c>
      <c r="AM179" s="44" t="str">
        <f t="shared" si="130"/>
        <v>Y14-No.8</v>
      </c>
      <c r="AN179" s="44" t="str">
        <f t="shared" si="130"/>
        <v>Y14-No.1</v>
      </c>
      <c r="AO179" s="44" t="str">
        <f t="shared" si="130"/>
        <v>Y14-No.2</v>
      </c>
      <c r="AP179" s="44" t="str">
        <f t="shared" si="130"/>
        <v>Y21-No.1</v>
      </c>
      <c r="AQ179" s="44" t="str">
        <f t="shared" si="130"/>
        <v>Y21-No.2</v>
      </c>
      <c r="AR179" s="44" t="str">
        <f t="shared" si="130"/>
        <v>Y21-No.1</v>
      </c>
      <c r="AS179" s="44" t="str">
        <f t="shared" si="130"/>
        <v>Y21-No.2</v>
      </c>
      <c r="AT179" s="44" t="str">
        <f t="shared" si="130"/>
        <v>Y21-No.3</v>
      </c>
      <c r="AU179" s="44" t="str">
        <f t="shared" si="130"/>
        <v>Y21-No.4</v>
      </c>
      <c r="AV179" s="44" t="str">
        <f t="shared" si="130"/>
        <v>Y21-No.5</v>
      </c>
      <c r="AW179" s="44" t="str">
        <f t="shared" si="130"/>
        <v>Y21-No.6</v>
      </c>
      <c r="AX179" s="44" t="str">
        <f t="shared" si="130"/>
        <v>Y21-No.7</v>
      </c>
      <c r="AY179" s="44" t="str">
        <f t="shared" si="130"/>
        <v>Y21-No.8</v>
      </c>
      <c r="AZ179" s="44" t="str">
        <f t="shared" si="130"/>
        <v>Y21-No.1</v>
      </c>
      <c r="BA179" s="44" t="str">
        <f t="shared" si="130"/>
        <v>Y21-No.2</v>
      </c>
    </row>
    <row r="180" spans="29:53">
      <c r="AC180" s="40"/>
      <c r="AD180" s="24"/>
      <c r="AE180" s="24"/>
      <c r="AF180" s="40"/>
      <c r="AG180" s="40"/>
      <c r="AH180" s="26"/>
      <c r="AI180" s="24"/>
      <c r="AJ180" s="26"/>
      <c r="AK180" s="24"/>
      <c r="AL180" s="40"/>
      <c r="AM180" s="40"/>
      <c r="AN180" s="26"/>
      <c r="AO180" s="26"/>
      <c r="AP180" s="24"/>
      <c r="AQ180" s="24"/>
      <c r="AR180" s="40"/>
      <c r="AS180" s="40"/>
      <c r="AT180" s="26"/>
      <c r="AU180" s="24"/>
      <c r="AV180" s="26"/>
      <c r="AW180" s="24"/>
      <c r="AX180" s="40"/>
      <c r="AY180" s="40"/>
      <c r="AZ180" s="26"/>
      <c r="BA180" s="26"/>
    </row>
    <row r="181" spans="29:53">
      <c r="AC181" s="40">
        <v>30</v>
      </c>
      <c r="AD181" s="46"/>
      <c r="AE181" s="46"/>
      <c r="AF181" s="46"/>
      <c r="AG181" s="46"/>
      <c r="AH181" s="46"/>
      <c r="AI181" s="46"/>
      <c r="AJ181" s="46"/>
      <c r="AK181" s="46"/>
      <c r="AL181" s="46"/>
      <c r="AM181" s="46"/>
      <c r="AN181" s="46"/>
      <c r="AO181" s="46"/>
      <c r="AP181" s="46"/>
      <c r="AQ181" s="46"/>
      <c r="AR181" s="46"/>
      <c r="AS181" s="46"/>
      <c r="AT181" s="46"/>
      <c r="AU181" s="46"/>
      <c r="AV181" s="46"/>
      <c r="AW181" s="46"/>
      <c r="AX181" s="46"/>
      <c r="AY181" s="46"/>
      <c r="AZ181" s="46"/>
      <c r="BA181" s="46"/>
    </row>
    <row r="182" spans="29:53">
      <c r="AC182" s="40">
        <v>29</v>
      </c>
      <c r="AD182" s="46"/>
      <c r="AE182" s="46"/>
      <c r="AF182" s="46"/>
      <c r="AG182" s="46"/>
      <c r="AH182" s="46"/>
      <c r="AI182" s="46"/>
      <c r="AJ182" s="46"/>
      <c r="AK182" s="46"/>
      <c r="AL182" s="46"/>
      <c r="AM182" s="46"/>
      <c r="AN182" s="46"/>
      <c r="AO182" s="46"/>
      <c r="AP182" s="46"/>
      <c r="AQ182" s="46"/>
      <c r="AR182" s="46"/>
      <c r="AS182" s="46"/>
      <c r="AT182" s="46"/>
      <c r="AU182" s="46"/>
      <c r="AV182" s="46"/>
      <c r="AW182" s="46"/>
      <c r="AX182" s="46"/>
      <c r="AY182" s="46"/>
      <c r="AZ182" s="46"/>
      <c r="BA182" s="46"/>
    </row>
    <row r="183" spans="29:53">
      <c r="AC183" s="40">
        <v>28</v>
      </c>
      <c r="AD183" s="46"/>
      <c r="AE183" s="46"/>
      <c r="AF183" s="46"/>
      <c r="AG183" s="46"/>
      <c r="AH183" s="46">
        <f t="shared" ref="AH183:AK189" si="131">IFERROR(ABS(AH111),"")</f>
        <v>1.4841611816601903</v>
      </c>
      <c r="AI183" s="46">
        <f t="shared" si="131"/>
        <v>0</v>
      </c>
      <c r="AJ183" s="46">
        <f t="shared" si="131"/>
        <v>1.4841611816601903</v>
      </c>
      <c r="AK183" s="46">
        <f t="shared" si="131"/>
        <v>0</v>
      </c>
      <c r="AL183" s="46"/>
      <c r="AM183" s="46"/>
      <c r="AN183" s="46"/>
      <c r="AO183" s="46"/>
      <c r="AP183" s="46"/>
      <c r="AQ183" s="46"/>
      <c r="AR183" s="46"/>
      <c r="AS183" s="46"/>
      <c r="AT183" s="46">
        <f t="shared" ref="AT183:AW189" si="132">IFERROR(ABS(AT111),"")</f>
        <v>1.4841611816601903</v>
      </c>
      <c r="AU183" s="46">
        <f t="shared" si="132"/>
        <v>0</v>
      </c>
      <c r="AV183" s="46">
        <f t="shared" si="132"/>
        <v>1.4841611816601903</v>
      </c>
      <c r="AW183" s="46">
        <f t="shared" si="132"/>
        <v>0</v>
      </c>
      <c r="AX183" s="46"/>
      <c r="AY183" s="46"/>
      <c r="AZ183" s="46"/>
      <c r="BA183" s="46"/>
    </row>
    <row r="184" spans="29:53">
      <c r="AC184" s="40">
        <v>27</v>
      </c>
      <c r="AD184" s="46"/>
      <c r="AE184" s="46"/>
      <c r="AF184" s="46"/>
      <c r="AG184" s="46"/>
      <c r="AH184" s="46">
        <f t="shared" si="131"/>
        <v>1.4482481456595238</v>
      </c>
      <c r="AI184" s="46">
        <f t="shared" si="131"/>
        <v>0</v>
      </c>
      <c r="AJ184" s="46">
        <f t="shared" si="131"/>
        <v>1.4482481456595238</v>
      </c>
      <c r="AK184" s="46">
        <f t="shared" si="131"/>
        <v>0</v>
      </c>
      <c r="AL184" s="46"/>
      <c r="AM184" s="46"/>
      <c r="AN184" s="46"/>
      <c r="AO184" s="46"/>
      <c r="AP184" s="46"/>
      <c r="AQ184" s="46"/>
      <c r="AR184" s="46"/>
      <c r="AS184" s="46"/>
      <c r="AT184" s="46">
        <f t="shared" si="132"/>
        <v>1.4482481456595238</v>
      </c>
      <c r="AU184" s="46">
        <f t="shared" si="132"/>
        <v>0</v>
      </c>
      <c r="AV184" s="46">
        <f t="shared" si="132"/>
        <v>1.4482481456595238</v>
      </c>
      <c r="AW184" s="46">
        <f t="shared" si="132"/>
        <v>0</v>
      </c>
      <c r="AX184" s="46"/>
      <c r="AY184" s="46"/>
      <c r="AZ184" s="46"/>
      <c r="BA184" s="46"/>
    </row>
    <row r="185" spans="29:53">
      <c r="AC185" s="40">
        <v>26</v>
      </c>
      <c r="AD185" s="46"/>
      <c r="AE185" s="46"/>
      <c r="AF185" s="46"/>
      <c r="AG185" s="46"/>
      <c r="AH185" s="46">
        <f t="shared" si="131"/>
        <v>1.4432868471225402</v>
      </c>
      <c r="AI185" s="46">
        <f t="shared" si="131"/>
        <v>0</v>
      </c>
      <c r="AJ185" s="46">
        <f t="shared" si="131"/>
        <v>1.4432868471225402</v>
      </c>
      <c r="AK185" s="46">
        <f t="shared" si="131"/>
        <v>0</v>
      </c>
      <c r="AL185" s="46"/>
      <c r="AM185" s="46"/>
      <c r="AN185" s="46"/>
      <c r="AO185" s="46"/>
      <c r="AP185" s="46"/>
      <c r="AQ185" s="46"/>
      <c r="AR185" s="46"/>
      <c r="AS185" s="46"/>
      <c r="AT185" s="46">
        <f t="shared" si="132"/>
        <v>1.4432868471225402</v>
      </c>
      <c r="AU185" s="46">
        <f t="shared" si="132"/>
        <v>0</v>
      </c>
      <c r="AV185" s="46">
        <f t="shared" si="132"/>
        <v>1.4432868471225402</v>
      </c>
      <c r="AW185" s="46">
        <f t="shared" si="132"/>
        <v>0</v>
      </c>
      <c r="AX185" s="46"/>
      <c r="AY185" s="46"/>
      <c r="AZ185" s="46"/>
      <c r="BA185" s="46"/>
    </row>
    <row r="186" spans="29:53">
      <c r="AC186" s="40">
        <v>25</v>
      </c>
      <c r="AD186" s="46"/>
      <c r="AE186" s="46"/>
      <c r="AF186" s="46"/>
      <c r="AG186" s="46"/>
      <c r="AH186" s="46">
        <f t="shared" si="131"/>
        <v>1.435863457790395</v>
      </c>
      <c r="AI186" s="46">
        <f>IFERROR(ABS(AI114),"")</f>
        <v>0</v>
      </c>
      <c r="AJ186" s="46">
        <f t="shared" si="131"/>
        <v>1.435863457790395</v>
      </c>
      <c r="AK186" s="46">
        <f t="shared" si="131"/>
        <v>0</v>
      </c>
      <c r="AL186" s="46"/>
      <c r="AM186" s="46"/>
      <c r="AN186" s="46"/>
      <c r="AO186" s="46"/>
      <c r="AP186" s="46"/>
      <c r="AQ186" s="46"/>
      <c r="AR186" s="46"/>
      <c r="AS186" s="46"/>
      <c r="AT186" s="46">
        <f t="shared" si="132"/>
        <v>1.435863457790395</v>
      </c>
      <c r="AU186" s="46">
        <f t="shared" si="132"/>
        <v>0</v>
      </c>
      <c r="AV186" s="46">
        <f t="shared" si="132"/>
        <v>1.435863457790395</v>
      </c>
      <c r="AW186" s="46">
        <f t="shared" si="132"/>
        <v>0</v>
      </c>
      <c r="AX186" s="46"/>
      <c r="AY186" s="46"/>
      <c r="AZ186" s="46"/>
      <c r="BA186" s="46"/>
    </row>
    <row r="187" spans="29:53">
      <c r="AC187" s="40">
        <v>24</v>
      </c>
      <c r="AD187" s="46"/>
      <c r="AE187" s="46"/>
      <c r="AF187" s="46"/>
      <c r="AG187" s="46"/>
      <c r="AH187" s="46">
        <f t="shared" si="131"/>
        <v>1.4184575752891504</v>
      </c>
      <c r="AI187" s="46">
        <f t="shared" si="131"/>
        <v>0</v>
      </c>
      <c r="AJ187" s="46">
        <f t="shared" si="131"/>
        <v>1.4184575752891504</v>
      </c>
      <c r="AK187" s="46">
        <f t="shared" si="131"/>
        <v>0</v>
      </c>
      <c r="AL187" s="46"/>
      <c r="AM187" s="46"/>
      <c r="AN187" s="46"/>
      <c r="AO187" s="46"/>
      <c r="AP187" s="46"/>
      <c r="AQ187" s="46"/>
      <c r="AR187" s="46"/>
      <c r="AS187" s="46"/>
      <c r="AT187" s="46">
        <f t="shared" si="132"/>
        <v>1.4184575752891504</v>
      </c>
      <c r="AU187" s="46">
        <f t="shared" si="132"/>
        <v>0</v>
      </c>
      <c r="AV187" s="46">
        <f t="shared" si="132"/>
        <v>1.4184575752891504</v>
      </c>
      <c r="AW187" s="46">
        <f t="shared" si="132"/>
        <v>0</v>
      </c>
      <c r="AX187" s="46"/>
      <c r="AY187" s="46"/>
      <c r="AZ187" s="46"/>
      <c r="BA187" s="46"/>
    </row>
    <row r="188" spans="29:53">
      <c r="AC188" s="40">
        <v>23</v>
      </c>
      <c r="AD188" s="46"/>
      <c r="AE188" s="46"/>
      <c r="AF188" s="46"/>
      <c r="AG188" s="46"/>
      <c r="AH188" s="46">
        <f t="shared" si="131"/>
        <v>1.408413614669515</v>
      </c>
      <c r="AI188" s="46">
        <f t="shared" si="131"/>
        <v>0</v>
      </c>
      <c r="AJ188" s="46">
        <f t="shared" si="131"/>
        <v>1.408413614669515</v>
      </c>
      <c r="AK188" s="46">
        <f t="shared" si="131"/>
        <v>0</v>
      </c>
      <c r="AL188" s="46"/>
      <c r="AM188" s="46"/>
      <c r="AN188" s="46"/>
      <c r="AO188" s="46"/>
      <c r="AP188" s="46"/>
      <c r="AQ188" s="46"/>
      <c r="AR188" s="46"/>
      <c r="AS188" s="46"/>
      <c r="AT188" s="46">
        <f t="shared" si="132"/>
        <v>1.408413614669515</v>
      </c>
      <c r="AU188" s="46">
        <f t="shared" si="132"/>
        <v>0</v>
      </c>
      <c r="AV188" s="46">
        <f t="shared" si="132"/>
        <v>1.408413614669515</v>
      </c>
      <c r="AW188" s="46">
        <f t="shared" si="132"/>
        <v>0</v>
      </c>
      <c r="AX188" s="46"/>
      <c r="AY188" s="46"/>
      <c r="AZ188" s="46"/>
      <c r="BA188" s="46"/>
    </row>
    <row r="189" spans="29:53">
      <c r="AC189" s="40">
        <v>22</v>
      </c>
      <c r="AD189" s="46"/>
      <c r="AE189" s="46"/>
      <c r="AF189" s="46"/>
      <c r="AG189" s="46"/>
      <c r="AH189" s="46">
        <f t="shared" si="131"/>
        <v>1.0949857625645769</v>
      </c>
      <c r="AI189" s="46">
        <f t="shared" si="131"/>
        <v>0</v>
      </c>
      <c r="AJ189" s="46">
        <f t="shared" si="131"/>
        <v>1.0949857625645769</v>
      </c>
      <c r="AK189" s="46">
        <f t="shared" si="131"/>
        <v>0</v>
      </c>
      <c r="AL189" s="46"/>
      <c r="AM189" s="46"/>
      <c r="AN189" s="46"/>
      <c r="AO189" s="46"/>
      <c r="AP189" s="46"/>
      <c r="AQ189" s="46"/>
      <c r="AR189" s="46"/>
      <c r="AS189" s="46"/>
      <c r="AT189" s="46">
        <f t="shared" si="132"/>
        <v>1.0949857625645769</v>
      </c>
      <c r="AU189" s="46">
        <f t="shared" si="132"/>
        <v>0</v>
      </c>
      <c r="AV189" s="46">
        <f t="shared" si="132"/>
        <v>1.0949857625645769</v>
      </c>
      <c r="AW189" s="46">
        <f t="shared" si="132"/>
        <v>0</v>
      </c>
      <c r="AX189" s="46"/>
      <c r="AY189" s="46"/>
      <c r="AZ189" s="46"/>
      <c r="BA189" s="46"/>
    </row>
    <row r="190" spans="29:53">
      <c r="AC190" s="40">
        <v>21</v>
      </c>
      <c r="AD190" s="46"/>
      <c r="AE190" s="46"/>
      <c r="AF190" s="46"/>
      <c r="AG190" s="46"/>
      <c r="AH190" s="46"/>
      <c r="AI190" s="46"/>
      <c r="AJ190" s="46"/>
      <c r="AK190" s="46"/>
      <c r="AL190" s="46"/>
      <c r="AM190" s="46"/>
      <c r="AN190" s="46"/>
      <c r="AO190" s="46"/>
      <c r="AP190" s="46"/>
      <c r="AQ190" s="46"/>
      <c r="AR190" s="46"/>
      <c r="AS190" s="46"/>
      <c r="AT190" s="46"/>
      <c r="AU190" s="46"/>
      <c r="AV190" s="46"/>
      <c r="AW190" s="46"/>
      <c r="AX190" s="46"/>
      <c r="AY190" s="46"/>
      <c r="AZ190" s="46"/>
      <c r="BA190" s="46"/>
    </row>
    <row r="191" spans="29:53">
      <c r="AC191" s="40">
        <v>20</v>
      </c>
      <c r="AD191" s="46"/>
      <c r="AE191" s="46"/>
      <c r="AF191" s="46"/>
      <c r="AG191" s="46"/>
      <c r="AH191" s="46">
        <f t="shared" ref="AH191:AK194" si="133">IFERROR(ABS(AH119),"")</f>
        <v>1.1978211012605344</v>
      </c>
      <c r="AI191" s="46">
        <f t="shared" si="133"/>
        <v>0</v>
      </c>
      <c r="AJ191" s="46">
        <f t="shared" si="133"/>
        <v>1.1978211012605344</v>
      </c>
      <c r="AK191" s="46">
        <f t="shared" si="133"/>
        <v>0</v>
      </c>
      <c r="AL191" s="46"/>
      <c r="AM191" s="46"/>
      <c r="AN191" s="46"/>
      <c r="AO191" s="46"/>
      <c r="AP191" s="46"/>
      <c r="AQ191" s="46"/>
      <c r="AR191" s="46"/>
      <c r="AS191" s="46"/>
      <c r="AT191" s="46">
        <f t="shared" ref="AT191:AW194" si="134">IFERROR(ABS(AT119),"")</f>
        <v>1.1978211012605344</v>
      </c>
      <c r="AU191" s="46">
        <f t="shared" si="134"/>
        <v>0</v>
      </c>
      <c r="AV191" s="46">
        <f t="shared" si="134"/>
        <v>1.1978211012605344</v>
      </c>
      <c r="AW191" s="46">
        <f t="shared" si="134"/>
        <v>0</v>
      </c>
      <c r="AX191" s="46"/>
      <c r="AY191" s="46"/>
      <c r="AZ191" s="46"/>
      <c r="BA191" s="46"/>
    </row>
    <row r="192" spans="29:53">
      <c r="AC192" s="40">
        <v>19</v>
      </c>
      <c r="AD192" s="46"/>
      <c r="AE192" s="46"/>
      <c r="AF192" s="46"/>
      <c r="AG192" s="46"/>
      <c r="AH192" s="46">
        <f t="shared" si="133"/>
        <v>1.1832135268549184</v>
      </c>
      <c r="AI192" s="46">
        <f t="shared" si="133"/>
        <v>0</v>
      </c>
      <c r="AJ192" s="46">
        <f t="shared" si="133"/>
        <v>1.1832135268549184</v>
      </c>
      <c r="AK192" s="46">
        <f t="shared" si="133"/>
        <v>0</v>
      </c>
      <c r="AL192" s="46"/>
      <c r="AM192" s="46"/>
      <c r="AN192" s="46"/>
      <c r="AO192" s="46"/>
      <c r="AP192" s="46"/>
      <c r="AQ192" s="46"/>
      <c r="AR192" s="46"/>
      <c r="AS192" s="46"/>
      <c r="AT192" s="46">
        <f t="shared" si="134"/>
        <v>1.1832135268549184</v>
      </c>
      <c r="AU192" s="46">
        <f t="shared" si="134"/>
        <v>0</v>
      </c>
      <c r="AV192" s="46">
        <f t="shared" si="134"/>
        <v>1.1832135268549184</v>
      </c>
      <c r="AW192" s="46">
        <f t="shared" si="134"/>
        <v>0</v>
      </c>
      <c r="AX192" s="46"/>
      <c r="AY192" s="46"/>
      <c r="AZ192" s="46"/>
      <c r="BA192" s="46"/>
    </row>
    <row r="193" spans="29:53">
      <c r="AC193" s="40">
        <v>18</v>
      </c>
      <c r="AD193" s="46"/>
      <c r="AE193" s="46"/>
      <c r="AF193" s="46"/>
      <c r="AG193" s="46"/>
      <c r="AH193" s="46">
        <f t="shared" si="133"/>
        <v>1.1929320355411039</v>
      </c>
      <c r="AI193" s="46">
        <f t="shared" si="133"/>
        <v>0</v>
      </c>
      <c r="AJ193" s="46">
        <f t="shared" si="133"/>
        <v>1.1929320355411039</v>
      </c>
      <c r="AK193" s="46">
        <f t="shared" si="133"/>
        <v>0</v>
      </c>
      <c r="AL193" s="46"/>
      <c r="AM193" s="46"/>
      <c r="AN193" s="46"/>
      <c r="AO193" s="46"/>
      <c r="AP193" s="46"/>
      <c r="AQ193" s="46"/>
      <c r="AR193" s="46"/>
      <c r="AS193" s="46"/>
      <c r="AT193" s="46">
        <f t="shared" si="134"/>
        <v>1.1929320355411039</v>
      </c>
      <c r="AU193" s="46">
        <f t="shared" si="134"/>
        <v>0</v>
      </c>
      <c r="AV193" s="46">
        <f t="shared" si="134"/>
        <v>1.1929320355411039</v>
      </c>
      <c r="AW193" s="46">
        <f t="shared" si="134"/>
        <v>0</v>
      </c>
      <c r="AX193" s="46"/>
      <c r="AY193" s="46"/>
      <c r="AZ193" s="46"/>
      <c r="BA193" s="46"/>
    </row>
    <row r="194" spans="29:53">
      <c r="AC194" s="40">
        <v>17</v>
      </c>
      <c r="AD194" s="46"/>
      <c r="AE194" s="46"/>
      <c r="AF194" s="46"/>
      <c r="AG194" s="46"/>
      <c r="AH194" s="46">
        <f t="shared" si="133"/>
        <v>1.2293427091884435</v>
      </c>
      <c r="AI194" s="46">
        <f t="shared" si="133"/>
        <v>0</v>
      </c>
      <c r="AJ194" s="46">
        <f t="shared" si="133"/>
        <v>1.2293427091884435</v>
      </c>
      <c r="AK194" s="46">
        <f t="shared" si="133"/>
        <v>0</v>
      </c>
      <c r="AL194" s="46"/>
      <c r="AM194" s="46"/>
      <c r="AN194" s="46"/>
      <c r="AO194" s="46"/>
      <c r="AP194" s="46"/>
      <c r="AQ194" s="46"/>
      <c r="AR194" s="46"/>
      <c r="AS194" s="46"/>
      <c r="AT194" s="46">
        <f t="shared" si="134"/>
        <v>1.2293427091884435</v>
      </c>
      <c r="AU194" s="46">
        <f t="shared" si="134"/>
        <v>0</v>
      </c>
      <c r="AV194" s="46">
        <f t="shared" si="134"/>
        <v>1.2293427091884435</v>
      </c>
      <c r="AW194" s="46">
        <f t="shared" si="134"/>
        <v>0</v>
      </c>
      <c r="AX194" s="46"/>
      <c r="AY194" s="46"/>
      <c r="AZ194" s="46"/>
      <c r="BA194" s="46"/>
    </row>
    <row r="195" spans="29:53">
      <c r="AC195" s="40">
        <v>16</v>
      </c>
      <c r="AD195" s="46"/>
      <c r="AE195" s="46"/>
      <c r="AF195" s="46"/>
      <c r="AG195" s="46"/>
      <c r="AH195" s="46"/>
      <c r="AI195" s="46"/>
      <c r="AJ195" s="46"/>
      <c r="AK195" s="46"/>
      <c r="AL195" s="46"/>
      <c r="AM195" s="46"/>
      <c r="AN195" s="46"/>
      <c r="AO195" s="46"/>
      <c r="AP195" s="46"/>
      <c r="AQ195" s="46"/>
      <c r="AR195" s="46"/>
      <c r="AS195" s="46"/>
      <c r="AT195" s="46"/>
      <c r="AU195" s="46"/>
      <c r="AV195" s="46"/>
      <c r="AW195" s="46"/>
      <c r="AX195" s="46"/>
      <c r="AY195" s="46"/>
      <c r="AZ195" s="46"/>
      <c r="BA195" s="46"/>
    </row>
    <row r="196" spans="29:53">
      <c r="AC196" s="40">
        <v>15</v>
      </c>
      <c r="AD196" s="46"/>
      <c r="AE196" s="46"/>
      <c r="AF196" s="46"/>
      <c r="AG196" s="46"/>
      <c r="AH196" s="46">
        <f t="shared" ref="AH196:AK207" si="135">IFERROR(ABS(AH124),"")</f>
        <v>1.6017942631990827</v>
      </c>
      <c r="AI196" s="46">
        <f t="shared" si="135"/>
        <v>0</v>
      </c>
      <c r="AJ196" s="46">
        <f t="shared" si="135"/>
        <v>1.6017942631990827</v>
      </c>
      <c r="AK196" s="46">
        <f t="shared" si="135"/>
        <v>0</v>
      </c>
      <c r="AL196" s="46"/>
      <c r="AM196" s="46"/>
      <c r="AN196" s="46"/>
      <c r="AO196" s="46"/>
      <c r="AP196" s="46"/>
      <c r="AQ196" s="46"/>
      <c r="AR196" s="46"/>
      <c r="AS196" s="46"/>
      <c r="AT196" s="46">
        <f t="shared" ref="AT196:AW206" si="136">IFERROR(ABS(AT124),"")</f>
        <v>1.6017942631990827</v>
      </c>
      <c r="AU196" s="46">
        <f t="shared" si="136"/>
        <v>0</v>
      </c>
      <c r="AV196" s="46">
        <f t="shared" si="136"/>
        <v>1.6017942631990827</v>
      </c>
      <c r="AW196" s="46">
        <f t="shared" si="136"/>
        <v>0</v>
      </c>
      <c r="AX196" s="46"/>
      <c r="AY196" s="46"/>
      <c r="AZ196" s="46"/>
      <c r="BA196" s="46"/>
    </row>
    <row r="197" spans="29:53">
      <c r="AC197" s="40">
        <v>14</v>
      </c>
      <c r="AD197" s="46"/>
      <c r="AE197" s="46"/>
      <c r="AF197" s="46"/>
      <c r="AG197" s="46"/>
      <c r="AH197" s="46">
        <f t="shared" si="135"/>
        <v>1.4997839310514212</v>
      </c>
      <c r="AI197" s="46">
        <f t="shared" si="135"/>
        <v>0</v>
      </c>
      <c r="AJ197" s="46">
        <f t="shared" si="135"/>
        <v>1.4997839310514212</v>
      </c>
      <c r="AK197" s="46">
        <f t="shared" si="135"/>
        <v>0</v>
      </c>
      <c r="AL197" s="46"/>
      <c r="AM197" s="46"/>
      <c r="AN197" s="46"/>
      <c r="AO197" s="46"/>
      <c r="AP197" s="46"/>
      <c r="AQ197" s="46"/>
      <c r="AR197" s="46"/>
      <c r="AS197" s="46"/>
      <c r="AT197" s="46">
        <f t="shared" si="136"/>
        <v>1.4997839310514212</v>
      </c>
      <c r="AU197" s="46">
        <f t="shared" si="136"/>
        <v>0</v>
      </c>
      <c r="AV197" s="46">
        <f t="shared" si="136"/>
        <v>1.4997839310514212</v>
      </c>
      <c r="AW197" s="46">
        <f t="shared" si="136"/>
        <v>0</v>
      </c>
      <c r="AX197" s="46"/>
      <c r="AY197" s="46"/>
      <c r="AZ197" s="46"/>
      <c r="BA197" s="46"/>
    </row>
    <row r="198" spans="29:53">
      <c r="AC198" s="40">
        <v>13</v>
      </c>
      <c r="AD198" s="46"/>
      <c r="AE198" s="46"/>
      <c r="AF198" s="46"/>
      <c r="AG198" s="46"/>
      <c r="AH198" s="46">
        <f t="shared" si="135"/>
        <v>1.5175736701362004</v>
      </c>
      <c r="AI198" s="46">
        <f t="shared" si="135"/>
        <v>0</v>
      </c>
      <c r="AJ198" s="46">
        <f t="shared" si="135"/>
        <v>1.5175736701362004</v>
      </c>
      <c r="AK198" s="46">
        <f t="shared" si="135"/>
        <v>0</v>
      </c>
      <c r="AL198" s="46"/>
      <c r="AM198" s="46"/>
      <c r="AN198" s="46"/>
      <c r="AO198" s="46"/>
      <c r="AP198" s="46"/>
      <c r="AQ198" s="46"/>
      <c r="AR198" s="46"/>
      <c r="AS198" s="46"/>
      <c r="AT198" s="46">
        <f t="shared" si="136"/>
        <v>1.5175736701362004</v>
      </c>
      <c r="AU198" s="46">
        <f t="shared" si="136"/>
        <v>0</v>
      </c>
      <c r="AV198" s="46">
        <f t="shared" si="136"/>
        <v>1.5175736701362004</v>
      </c>
      <c r="AW198" s="46">
        <f t="shared" si="136"/>
        <v>0</v>
      </c>
      <c r="AX198" s="46"/>
      <c r="AY198" s="46"/>
      <c r="AZ198" s="46"/>
      <c r="BA198" s="46"/>
    </row>
    <row r="199" spans="29:53">
      <c r="AC199" s="40">
        <v>12</v>
      </c>
      <c r="AD199" s="46"/>
      <c r="AE199" s="46"/>
      <c r="AF199" s="46"/>
      <c r="AG199" s="46"/>
      <c r="AH199" s="46">
        <f t="shared" si="135"/>
        <v>1.5278010808755755</v>
      </c>
      <c r="AI199" s="46">
        <f t="shared" si="135"/>
        <v>0</v>
      </c>
      <c r="AJ199" s="46">
        <f t="shared" si="135"/>
        <v>1.5278010808755755</v>
      </c>
      <c r="AK199" s="46">
        <f t="shared" si="135"/>
        <v>0</v>
      </c>
      <c r="AL199" s="46"/>
      <c r="AM199" s="46"/>
      <c r="AN199" s="46"/>
      <c r="AO199" s="46"/>
      <c r="AP199" s="46"/>
      <c r="AQ199" s="46"/>
      <c r="AR199" s="46"/>
      <c r="AS199" s="46"/>
      <c r="AT199" s="46">
        <f t="shared" si="136"/>
        <v>1.5241018046506951</v>
      </c>
      <c r="AU199" s="46">
        <f t="shared" si="136"/>
        <v>0</v>
      </c>
      <c r="AV199" s="46">
        <f t="shared" si="136"/>
        <v>1.5241018046506951</v>
      </c>
      <c r="AW199" s="46">
        <f t="shared" si="136"/>
        <v>0</v>
      </c>
      <c r="AX199" s="46"/>
      <c r="AY199" s="46"/>
      <c r="AZ199" s="46"/>
      <c r="BA199" s="46"/>
    </row>
    <row r="200" spans="29:53">
      <c r="AC200" s="40">
        <v>11</v>
      </c>
      <c r="AD200" s="46"/>
      <c r="AE200" s="46"/>
      <c r="AF200" s="46"/>
      <c r="AG200" s="46"/>
      <c r="AH200" s="46">
        <f t="shared" si="135"/>
        <v>1.5431886239999151</v>
      </c>
      <c r="AI200" s="46">
        <f t="shared" si="135"/>
        <v>0</v>
      </c>
      <c r="AJ200" s="46">
        <f t="shared" si="135"/>
        <v>1.5431886239999151</v>
      </c>
      <c r="AK200" s="46">
        <f t="shared" si="135"/>
        <v>0</v>
      </c>
      <c r="AL200" s="46"/>
      <c r="AM200" s="46"/>
      <c r="AN200" s="46"/>
      <c r="AO200" s="46"/>
      <c r="AP200" s="46"/>
      <c r="AQ200" s="46"/>
      <c r="AR200" s="46"/>
      <c r="AS200" s="46"/>
      <c r="AT200" s="46">
        <f t="shared" si="136"/>
        <v>1.5431886239999151</v>
      </c>
      <c r="AU200" s="46">
        <f t="shared" si="136"/>
        <v>0</v>
      </c>
      <c r="AV200" s="46">
        <f t="shared" si="136"/>
        <v>1.5431886239999151</v>
      </c>
      <c r="AW200" s="46">
        <f t="shared" si="136"/>
        <v>0</v>
      </c>
      <c r="AX200" s="46"/>
      <c r="AY200" s="46"/>
      <c r="AZ200" s="46"/>
      <c r="BA200" s="46"/>
    </row>
    <row r="201" spans="29:53">
      <c r="AC201" s="40">
        <v>10</v>
      </c>
      <c r="AD201" s="46"/>
      <c r="AE201" s="46"/>
      <c r="AF201" s="46"/>
      <c r="AG201" s="46"/>
      <c r="AH201" s="46">
        <f t="shared" si="135"/>
        <v>1.5371352069241886</v>
      </c>
      <c r="AI201" s="46">
        <f t="shared" si="135"/>
        <v>0</v>
      </c>
      <c r="AJ201" s="46">
        <f t="shared" si="135"/>
        <v>1.5371352069241886</v>
      </c>
      <c r="AK201" s="46">
        <f t="shared" si="135"/>
        <v>0</v>
      </c>
      <c r="AL201" s="46"/>
      <c r="AM201" s="46"/>
      <c r="AN201" s="46"/>
      <c r="AO201" s="46"/>
      <c r="AP201" s="46"/>
      <c r="AQ201" s="46"/>
      <c r="AR201" s="46"/>
      <c r="AS201" s="46"/>
      <c r="AT201" s="46">
        <f t="shared" si="136"/>
        <v>1.5371352069241886</v>
      </c>
      <c r="AU201" s="46">
        <f t="shared" si="136"/>
        <v>0</v>
      </c>
      <c r="AV201" s="46">
        <f t="shared" si="136"/>
        <v>1.5371352069241886</v>
      </c>
      <c r="AW201" s="46">
        <f t="shared" si="136"/>
        <v>0</v>
      </c>
      <c r="AX201" s="46"/>
      <c r="AY201" s="46"/>
      <c r="AZ201" s="46"/>
      <c r="BA201" s="46"/>
    </row>
    <row r="202" spans="29:53">
      <c r="AC202" s="40">
        <v>9</v>
      </c>
      <c r="AD202" s="46"/>
      <c r="AE202" s="46"/>
      <c r="AF202" s="46"/>
      <c r="AG202" s="46"/>
      <c r="AH202" s="46">
        <f t="shared" si="135"/>
        <v>1.5313178496017328</v>
      </c>
      <c r="AI202" s="46">
        <f t="shared" si="135"/>
        <v>0</v>
      </c>
      <c r="AJ202" s="46">
        <f t="shared" si="135"/>
        <v>1.5313178496017328</v>
      </c>
      <c r="AK202" s="46">
        <f t="shared" si="135"/>
        <v>0</v>
      </c>
      <c r="AL202" s="46"/>
      <c r="AM202" s="46"/>
      <c r="AN202" s="46"/>
      <c r="AO202" s="46"/>
      <c r="AP202" s="46"/>
      <c r="AQ202" s="46"/>
      <c r="AR202" s="46"/>
      <c r="AS202" s="46"/>
      <c r="AT202" s="46">
        <f t="shared" si="136"/>
        <v>1.5313178496017328</v>
      </c>
      <c r="AU202" s="46">
        <f t="shared" si="136"/>
        <v>0</v>
      </c>
      <c r="AV202" s="46">
        <f t="shared" si="136"/>
        <v>1.5313178496017328</v>
      </c>
      <c r="AW202" s="46">
        <f t="shared" si="136"/>
        <v>0</v>
      </c>
      <c r="AX202" s="46"/>
      <c r="AY202" s="46"/>
      <c r="AZ202" s="46"/>
      <c r="BA202" s="46"/>
    </row>
    <row r="203" spans="29:53">
      <c r="AC203" s="40">
        <v>8</v>
      </c>
      <c r="AD203" s="46"/>
      <c r="AE203" s="46"/>
      <c r="AF203" s="46"/>
      <c r="AG203" s="46"/>
      <c r="AH203" s="46">
        <f t="shared" si="135"/>
        <v>1.5274863620714534</v>
      </c>
      <c r="AI203" s="46">
        <f t="shared" si="135"/>
        <v>0</v>
      </c>
      <c r="AJ203" s="46">
        <f t="shared" si="135"/>
        <v>1.5274863620714534</v>
      </c>
      <c r="AK203" s="46">
        <f t="shared" si="135"/>
        <v>0</v>
      </c>
      <c r="AL203" s="46"/>
      <c r="AM203" s="46"/>
      <c r="AN203" s="46"/>
      <c r="AO203" s="46"/>
      <c r="AP203" s="46"/>
      <c r="AQ203" s="46"/>
      <c r="AR203" s="46"/>
      <c r="AS203" s="46"/>
      <c r="AT203" s="46">
        <f t="shared" si="136"/>
        <v>1.5274863620714534</v>
      </c>
      <c r="AU203" s="46">
        <f t="shared" si="136"/>
        <v>0</v>
      </c>
      <c r="AV203" s="46">
        <f t="shared" si="136"/>
        <v>1.5274863620714534</v>
      </c>
      <c r="AW203" s="46">
        <f t="shared" si="136"/>
        <v>0</v>
      </c>
      <c r="AX203" s="46"/>
      <c r="AY203" s="46"/>
      <c r="AZ203" s="46"/>
      <c r="BA203" s="46"/>
    </row>
    <row r="204" spans="29:53">
      <c r="AC204" s="40">
        <v>7</v>
      </c>
      <c r="AD204" s="46"/>
      <c r="AE204" s="46"/>
      <c r="AF204" s="46"/>
      <c r="AG204" s="46"/>
      <c r="AH204" s="46">
        <f t="shared" si="135"/>
        <v>1.523583921068391</v>
      </c>
      <c r="AI204" s="46">
        <f t="shared" si="135"/>
        <v>0</v>
      </c>
      <c r="AJ204" s="46">
        <f t="shared" si="135"/>
        <v>1.523583921068391</v>
      </c>
      <c r="AK204" s="46">
        <f t="shared" si="135"/>
        <v>0</v>
      </c>
      <c r="AL204" s="46"/>
      <c r="AM204" s="46"/>
      <c r="AN204" s="46"/>
      <c r="AO204" s="46"/>
      <c r="AP204" s="46"/>
      <c r="AQ204" s="46"/>
      <c r="AR204" s="46"/>
      <c r="AS204" s="46"/>
      <c r="AT204" s="46">
        <f t="shared" si="136"/>
        <v>1.5119830282683779</v>
      </c>
      <c r="AU204" s="46">
        <f t="shared" si="136"/>
        <v>0</v>
      </c>
      <c r="AV204" s="46">
        <f t="shared" si="136"/>
        <v>1.5119830282683779</v>
      </c>
      <c r="AW204" s="46">
        <f t="shared" si="136"/>
        <v>0</v>
      </c>
      <c r="AX204" s="46"/>
      <c r="AY204" s="46"/>
      <c r="AZ204" s="46"/>
      <c r="BA204" s="46"/>
    </row>
    <row r="205" spans="29:53">
      <c r="AC205" s="40">
        <v>6</v>
      </c>
      <c r="AD205" s="46"/>
      <c r="AE205" s="46"/>
      <c r="AF205" s="46"/>
      <c r="AG205" s="46"/>
      <c r="AH205" s="46">
        <f t="shared" si="135"/>
        <v>1.5132283218457805</v>
      </c>
      <c r="AI205" s="46">
        <f t="shared" si="135"/>
        <v>0</v>
      </c>
      <c r="AJ205" s="46">
        <f t="shared" si="135"/>
        <v>1.5132283218457805</v>
      </c>
      <c r="AK205" s="46">
        <f t="shared" si="135"/>
        <v>0</v>
      </c>
      <c r="AL205" s="46"/>
      <c r="AM205" s="46"/>
      <c r="AN205" s="46"/>
      <c r="AO205" s="46"/>
      <c r="AP205" s="46"/>
      <c r="AQ205" s="46"/>
      <c r="AR205" s="46"/>
      <c r="AS205" s="46"/>
      <c r="AT205" s="46">
        <f t="shared" si="136"/>
        <v>1.5377671594973337</v>
      </c>
      <c r="AU205" s="46">
        <f t="shared" si="136"/>
        <v>0</v>
      </c>
      <c r="AV205" s="46">
        <f t="shared" si="136"/>
        <v>1.5377671594973337</v>
      </c>
      <c r="AW205" s="46">
        <f t="shared" si="136"/>
        <v>0</v>
      </c>
      <c r="AX205" s="46"/>
      <c r="AY205" s="46"/>
      <c r="AZ205" s="46"/>
      <c r="BA205" s="46"/>
    </row>
    <row r="206" spans="29:53">
      <c r="AC206" s="40">
        <v>5</v>
      </c>
      <c r="AD206" s="46"/>
      <c r="AE206" s="46"/>
      <c r="AF206" s="46"/>
      <c r="AG206" s="46"/>
      <c r="AH206" s="46">
        <f t="shared" si="135"/>
        <v>1.5069947881176906</v>
      </c>
      <c r="AI206" s="46">
        <f t="shared" si="135"/>
        <v>0</v>
      </c>
      <c r="AJ206" s="46">
        <f t="shared" si="135"/>
        <v>1.5069947881176906</v>
      </c>
      <c r="AK206" s="46">
        <f t="shared" si="135"/>
        <v>0</v>
      </c>
      <c r="AL206" s="46"/>
      <c r="AM206" s="46"/>
      <c r="AN206" s="46"/>
      <c r="AO206" s="46"/>
      <c r="AP206" s="46"/>
      <c r="AQ206" s="46"/>
      <c r="AR206" s="46"/>
      <c r="AS206" s="46"/>
      <c r="AT206" s="46">
        <f t="shared" si="136"/>
        <v>1.2917098183865918</v>
      </c>
      <c r="AU206" s="46">
        <f t="shared" si="136"/>
        <v>0</v>
      </c>
      <c r="AV206" s="46">
        <f t="shared" si="136"/>
        <v>1.2917098183865918</v>
      </c>
      <c r="AW206" s="46">
        <f t="shared" si="136"/>
        <v>0</v>
      </c>
      <c r="AX206" s="46"/>
      <c r="AY206" s="46"/>
      <c r="AZ206" s="46"/>
      <c r="BA206" s="46"/>
    </row>
    <row r="207" spans="29:53">
      <c r="AC207" s="40">
        <v>4</v>
      </c>
      <c r="AD207" s="46"/>
      <c r="AE207" s="46"/>
      <c r="AF207" s="46"/>
      <c r="AG207" s="46"/>
      <c r="AH207" s="46">
        <f t="shared" si="135"/>
        <v>1.4903735220722751</v>
      </c>
      <c r="AI207" s="46">
        <f t="shared" si="135"/>
        <v>0</v>
      </c>
      <c r="AJ207" s="46">
        <f t="shared" si="135"/>
        <v>1.4903735220722751</v>
      </c>
      <c r="AK207" s="46">
        <f t="shared" si="135"/>
        <v>0</v>
      </c>
      <c r="AL207" s="46"/>
      <c r="AM207" s="46"/>
      <c r="AN207" s="46"/>
      <c r="AO207" s="46"/>
      <c r="AP207" s="46"/>
      <c r="AQ207" s="46"/>
      <c r="AR207" s="46"/>
      <c r="AS207" s="46"/>
      <c r="AT207" s="46"/>
      <c r="AU207" s="46"/>
      <c r="AV207" s="46"/>
      <c r="AW207" s="46"/>
      <c r="AX207" s="46"/>
      <c r="AY207" s="46"/>
      <c r="AZ207" s="46"/>
      <c r="BA207" s="46"/>
    </row>
    <row r="208" spans="29:53">
      <c r="AC208" s="40">
        <v>3</v>
      </c>
      <c r="AD208" s="46"/>
      <c r="AE208" s="46"/>
      <c r="AF208" s="46"/>
      <c r="AG208" s="46"/>
      <c r="AH208" s="46"/>
      <c r="AI208" s="46"/>
      <c r="AJ208" s="46"/>
      <c r="AK208" s="46"/>
      <c r="AL208" s="46"/>
      <c r="AM208" s="46"/>
      <c r="AN208" s="46"/>
      <c r="AO208" s="46"/>
      <c r="AP208" s="46"/>
      <c r="AQ208" s="46"/>
      <c r="AR208" s="46"/>
      <c r="AS208" s="46"/>
      <c r="AT208" s="46"/>
      <c r="AU208" s="46"/>
      <c r="AV208" s="46"/>
      <c r="AW208" s="46"/>
      <c r="AX208" s="46"/>
      <c r="AY208" s="46"/>
      <c r="AZ208" s="46"/>
      <c r="BA208" s="46"/>
    </row>
    <row r="209" spans="29:53">
      <c r="AC209" s="40">
        <v>2</v>
      </c>
      <c r="AD209" s="46"/>
      <c r="AE209" s="46"/>
      <c r="AF209" s="46"/>
      <c r="AG209" s="46"/>
      <c r="AH209" s="46"/>
      <c r="AI209" s="46"/>
      <c r="AJ209" s="46"/>
      <c r="AK209" s="46"/>
      <c r="AL209" s="46"/>
      <c r="AM209" s="46"/>
      <c r="AN209" s="46"/>
      <c r="AO209" s="46"/>
      <c r="AP209" s="46"/>
      <c r="AQ209" s="46"/>
      <c r="AR209" s="46"/>
      <c r="AS209" s="46"/>
      <c r="AT209" s="46"/>
      <c r="AU209" s="46"/>
      <c r="AV209" s="46"/>
      <c r="AW209" s="46"/>
      <c r="AX209" s="46"/>
      <c r="AY209" s="46"/>
      <c r="AZ209" s="46"/>
      <c r="BA209" s="46"/>
    </row>
    <row r="210" spans="29:53">
      <c r="AC210" s="40">
        <v>1</v>
      </c>
      <c r="AD210" s="46"/>
      <c r="AE210" s="46"/>
      <c r="AF210" s="46"/>
      <c r="AG210" s="46"/>
      <c r="AH210" s="46"/>
      <c r="AI210" s="46"/>
      <c r="AJ210" s="46"/>
      <c r="AK210" s="46"/>
      <c r="AL210" s="46"/>
      <c r="AM210" s="46"/>
      <c r="AN210" s="46"/>
      <c r="AO210" s="46"/>
      <c r="AP210" s="46"/>
      <c r="AQ210" s="46"/>
      <c r="AR210" s="46"/>
      <c r="AS210" s="46"/>
      <c r="AT210" s="46"/>
      <c r="AU210" s="46"/>
      <c r="AV210" s="46"/>
      <c r="AW210" s="46"/>
      <c r="AX210" s="46"/>
      <c r="AY210" s="46"/>
      <c r="AZ210" s="46"/>
      <c r="BA210" s="46"/>
    </row>
  </sheetData>
  <mergeCells count="633">
    <mergeCell ref="AJ38:AK38"/>
    <mergeCell ref="AT38:AU38"/>
    <mergeCell ref="AV38:AW38"/>
    <mergeCell ref="H58:I58"/>
    <mergeCell ref="H49:I49"/>
    <mergeCell ref="H50:I50"/>
    <mergeCell ref="BC106:BC107"/>
    <mergeCell ref="B36:M36"/>
    <mergeCell ref="AD1:AO1"/>
    <mergeCell ref="AP1:BA1"/>
    <mergeCell ref="O2:Q2"/>
    <mergeCell ref="R2:X2"/>
    <mergeCell ref="Y2:AA2"/>
    <mergeCell ref="B1:N1"/>
    <mergeCell ref="B2:D2"/>
    <mergeCell ref="L2:N2"/>
    <mergeCell ref="E2:K2"/>
    <mergeCell ref="O1:AA1"/>
    <mergeCell ref="AD36:AO36"/>
    <mergeCell ref="AP36:BA36"/>
    <mergeCell ref="AD71:AO71"/>
    <mergeCell ref="AP71:BA71"/>
    <mergeCell ref="AJ3:AK3"/>
    <mergeCell ref="AH3:AI3"/>
    <mergeCell ref="AT3:AU3"/>
    <mergeCell ref="AV3:AW3"/>
    <mergeCell ref="AH38:AI38"/>
    <mergeCell ref="H62:I62"/>
    <mergeCell ref="H63:I63"/>
    <mergeCell ref="H54:I54"/>
    <mergeCell ref="N36:Y36"/>
    <mergeCell ref="BB106:BB107"/>
    <mergeCell ref="F38:G38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AH73:AI73"/>
    <mergeCell ref="AJ73:AK73"/>
    <mergeCell ref="AT73:AU73"/>
    <mergeCell ref="AV73:AW73"/>
    <mergeCell ref="F64:G64"/>
    <mergeCell ref="F65:G65"/>
    <mergeCell ref="H55:I55"/>
    <mergeCell ref="H56:I56"/>
    <mergeCell ref="H57:I57"/>
    <mergeCell ref="F53:G53"/>
    <mergeCell ref="F54:G54"/>
    <mergeCell ref="F55:G55"/>
    <mergeCell ref="F56:G56"/>
    <mergeCell ref="F57:G57"/>
    <mergeCell ref="H64:I64"/>
    <mergeCell ref="F51:G51"/>
    <mergeCell ref="F52:G52"/>
    <mergeCell ref="H59:I59"/>
    <mergeCell ref="H60:I60"/>
    <mergeCell ref="H61:I61"/>
    <mergeCell ref="H51:I51"/>
    <mergeCell ref="H52:I52"/>
    <mergeCell ref="H53:I53"/>
    <mergeCell ref="F63:G63"/>
    <mergeCell ref="F58:G58"/>
    <mergeCell ref="F59:G59"/>
    <mergeCell ref="F60:G60"/>
    <mergeCell ref="F61:G61"/>
    <mergeCell ref="F62:G62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R66:S66"/>
    <mergeCell ref="T66:U66"/>
    <mergeCell ref="T56:U56"/>
    <mergeCell ref="R51:S51"/>
    <mergeCell ref="T51:U51"/>
    <mergeCell ref="R52:S52"/>
    <mergeCell ref="T52:U52"/>
    <mergeCell ref="R53:S53"/>
    <mergeCell ref="T53:U53"/>
    <mergeCell ref="R61:S61"/>
    <mergeCell ref="T61:U61"/>
    <mergeCell ref="R63:S63"/>
    <mergeCell ref="T63:U63"/>
    <mergeCell ref="R64:S64"/>
    <mergeCell ref="T64:U64"/>
    <mergeCell ref="R65:S65"/>
    <mergeCell ref="T65:U65"/>
    <mergeCell ref="R60:S60"/>
    <mergeCell ref="T60:U60"/>
    <mergeCell ref="H65:I65"/>
    <mergeCell ref="R54:S54"/>
    <mergeCell ref="AH2:AI2"/>
    <mergeCell ref="AJ2:AK2"/>
    <mergeCell ref="AH4:AI4"/>
    <mergeCell ref="AJ4:AK4"/>
    <mergeCell ref="AH5:AI5"/>
    <mergeCell ref="AJ5:AK5"/>
    <mergeCell ref="AH6:AI6"/>
    <mergeCell ref="AJ6:AK6"/>
    <mergeCell ref="AH7:AI7"/>
    <mergeCell ref="AJ7:AK7"/>
    <mergeCell ref="R39:S39"/>
    <mergeCell ref="T39:U39"/>
    <mergeCell ref="AH16:AI16"/>
    <mergeCell ref="AH22:AI22"/>
    <mergeCell ref="AH29:AI29"/>
    <mergeCell ref="AH41:AI41"/>
    <mergeCell ref="AH47:AI47"/>
    <mergeCell ref="AH53:AI53"/>
    <mergeCell ref="AH60:AI60"/>
    <mergeCell ref="R56:S56"/>
    <mergeCell ref="R40:S40"/>
    <mergeCell ref="T40:U40"/>
    <mergeCell ref="R41:S41"/>
    <mergeCell ref="T41:U41"/>
    <mergeCell ref="R42:S42"/>
    <mergeCell ref="T42:U42"/>
    <mergeCell ref="R43:S43"/>
    <mergeCell ref="T43:U43"/>
    <mergeCell ref="T45:U45"/>
    <mergeCell ref="R46:S46"/>
    <mergeCell ref="T46:U46"/>
    <mergeCell ref="R47:S47"/>
    <mergeCell ref="T47:U47"/>
    <mergeCell ref="T54:U54"/>
    <mergeCell ref="R62:S62"/>
    <mergeCell ref="T62:U62"/>
    <mergeCell ref="R57:S57"/>
    <mergeCell ref="T57:U57"/>
    <mergeCell ref="R58:S58"/>
    <mergeCell ref="T58:U58"/>
    <mergeCell ref="R59:S59"/>
    <mergeCell ref="T59:U59"/>
    <mergeCell ref="R44:S44"/>
    <mergeCell ref="T44:U44"/>
    <mergeCell ref="R45:S45"/>
    <mergeCell ref="R55:S55"/>
    <mergeCell ref="T55:U55"/>
    <mergeCell ref="R48:S48"/>
    <mergeCell ref="T48:U48"/>
    <mergeCell ref="R49:S49"/>
    <mergeCell ref="T49:U49"/>
    <mergeCell ref="R50:S50"/>
    <mergeCell ref="T50:U50"/>
    <mergeCell ref="AJ16:AK16"/>
    <mergeCell ref="AH17:AI17"/>
    <mergeCell ref="AJ17:AK17"/>
    <mergeCell ref="AH18:AI18"/>
    <mergeCell ref="AJ18:AK18"/>
    <mergeCell ref="AH8:AI8"/>
    <mergeCell ref="AJ8:AK8"/>
    <mergeCell ref="AH9:AI9"/>
    <mergeCell ref="AJ9:AK9"/>
    <mergeCell ref="AJ13:AK13"/>
    <mergeCell ref="AJ14:AK14"/>
    <mergeCell ref="AJ15:AK15"/>
    <mergeCell ref="AH10:AI10"/>
    <mergeCell ref="AJ10:AK10"/>
    <mergeCell ref="AH11:AI11"/>
    <mergeCell ref="AJ11:AK11"/>
    <mergeCell ref="AH12:AI12"/>
    <mergeCell ref="AJ12:AK12"/>
    <mergeCell ref="AH13:AI13"/>
    <mergeCell ref="AH14:AI14"/>
    <mergeCell ref="AH15:AI15"/>
    <mergeCell ref="AJ22:AK22"/>
    <mergeCell ref="AH23:AI23"/>
    <mergeCell ref="AJ23:AK23"/>
    <mergeCell ref="AH24:AI24"/>
    <mergeCell ref="AJ24:AK24"/>
    <mergeCell ref="AH19:AI19"/>
    <mergeCell ref="AJ19:AK19"/>
    <mergeCell ref="AH20:AI20"/>
    <mergeCell ref="AJ20:AK20"/>
    <mergeCell ref="AH21:AI21"/>
    <mergeCell ref="AJ21:AK21"/>
    <mergeCell ref="AJ29:AK29"/>
    <mergeCell ref="AH30:AI30"/>
    <mergeCell ref="AJ30:AK30"/>
    <mergeCell ref="AH25:AI25"/>
    <mergeCell ref="AJ25:AK25"/>
    <mergeCell ref="AH26:AI26"/>
    <mergeCell ref="AJ26:AK26"/>
    <mergeCell ref="AH27:AI27"/>
    <mergeCell ref="AJ27:AK27"/>
    <mergeCell ref="AT11:AU11"/>
    <mergeCell ref="AV11:AW11"/>
    <mergeCell ref="AT12:AU12"/>
    <mergeCell ref="AV12:AW12"/>
    <mergeCell ref="AT13:AU13"/>
    <mergeCell ref="AV13:AW13"/>
    <mergeCell ref="AH31:AI31"/>
    <mergeCell ref="AJ31:AK31"/>
    <mergeCell ref="AT4:AU4"/>
    <mergeCell ref="AV4:AW4"/>
    <mergeCell ref="AT5:AU5"/>
    <mergeCell ref="AV5:AW5"/>
    <mergeCell ref="AT6:AU6"/>
    <mergeCell ref="AV6:AW6"/>
    <mergeCell ref="AT7:AU7"/>
    <mergeCell ref="AV7:AW7"/>
    <mergeCell ref="AT8:AU8"/>
    <mergeCell ref="AV8:AW8"/>
    <mergeCell ref="AT9:AU9"/>
    <mergeCell ref="AV9:AW9"/>
    <mergeCell ref="AT10:AU10"/>
    <mergeCell ref="AV10:AW10"/>
    <mergeCell ref="AH28:AI28"/>
    <mergeCell ref="AJ28:AK28"/>
    <mergeCell ref="AT17:AU17"/>
    <mergeCell ref="AV17:AW17"/>
    <mergeCell ref="AT18:AU18"/>
    <mergeCell ref="AV18:AW18"/>
    <mergeCell ref="AT19:AU19"/>
    <mergeCell ref="AV19:AW19"/>
    <mergeCell ref="AT14:AU14"/>
    <mergeCell ref="AV14:AW14"/>
    <mergeCell ref="AT15:AU15"/>
    <mergeCell ref="AV15:AW15"/>
    <mergeCell ref="AT16:AU16"/>
    <mergeCell ref="AV16:AW16"/>
    <mergeCell ref="AV23:AW23"/>
    <mergeCell ref="AT24:AU24"/>
    <mergeCell ref="AV24:AW24"/>
    <mergeCell ref="AT25:AU25"/>
    <mergeCell ref="AV25:AW25"/>
    <mergeCell ref="AT20:AU20"/>
    <mergeCell ref="AV20:AW20"/>
    <mergeCell ref="AT21:AU21"/>
    <mergeCell ref="AV21:AW21"/>
    <mergeCell ref="AT22:AU22"/>
    <mergeCell ref="AV22:AW22"/>
    <mergeCell ref="AJ41:AK41"/>
    <mergeCell ref="AH42:AI42"/>
    <mergeCell ref="AJ42:AK42"/>
    <mergeCell ref="AH43:AI43"/>
    <mergeCell ref="AJ43:AK43"/>
    <mergeCell ref="AT2:AU2"/>
    <mergeCell ref="AV2:AW2"/>
    <mergeCell ref="AH39:AI39"/>
    <mergeCell ref="AH40:AI40"/>
    <mergeCell ref="AJ40:AK40"/>
    <mergeCell ref="AT29:AU29"/>
    <mergeCell ref="AV29:AW29"/>
    <mergeCell ref="AT30:AU30"/>
    <mergeCell ref="AV30:AW30"/>
    <mergeCell ref="AT31:AU31"/>
    <mergeCell ref="AV31:AW31"/>
    <mergeCell ref="AT26:AU26"/>
    <mergeCell ref="AV26:AW26"/>
    <mergeCell ref="AT27:AU27"/>
    <mergeCell ref="AV27:AW27"/>
    <mergeCell ref="AT28:AU28"/>
    <mergeCell ref="AV28:AW28"/>
    <mergeCell ref="AT23:AU23"/>
    <mergeCell ref="AT39:AU39"/>
    <mergeCell ref="AJ47:AK47"/>
    <mergeCell ref="AH48:AI48"/>
    <mergeCell ref="AJ48:AK48"/>
    <mergeCell ref="AH49:AI49"/>
    <mergeCell ref="AJ49:AK49"/>
    <mergeCell ref="AH44:AI44"/>
    <mergeCell ref="AJ44:AK44"/>
    <mergeCell ref="AH45:AI45"/>
    <mergeCell ref="AJ45:AK45"/>
    <mergeCell ref="AH46:AI46"/>
    <mergeCell ref="AJ46:AK46"/>
    <mergeCell ref="AJ53:AK53"/>
    <mergeCell ref="AH54:AI54"/>
    <mergeCell ref="AJ54:AK54"/>
    <mergeCell ref="AH55:AI55"/>
    <mergeCell ref="AJ55:AK55"/>
    <mergeCell ref="AH50:AI50"/>
    <mergeCell ref="AJ50:AK50"/>
    <mergeCell ref="AH51:AI51"/>
    <mergeCell ref="AJ51:AK51"/>
    <mergeCell ref="AH52:AI52"/>
    <mergeCell ref="AJ52:AK52"/>
    <mergeCell ref="AJ60:AK60"/>
    <mergeCell ref="AH61:AI61"/>
    <mergeCell ref="AJ61:AK61"/>
    <mergeCell ref="AH56:AI56"/>
    <mergeCell ref="AJ56:AK56"/>
    <mergeCell ref="AH57:AI57"/>
    <mergeCell ref="AJ57:AK57"/>
    <mergeCell ref="AH58:AI58"/>
    <mergeCell ref="AJ58:AK58"/>
    <mergeCell ref="AH65:AI65"/>
    <mergeCell ref="AJ65:AK65"/>
    <mergeCell ref="AT40:AU40"/>
    <mergeCell ref="AV40:AW40"/>
    <mergeCell ref="AT41:AU41"/>
    <mergeCell ref="AV41:AW41"/>
    <mergeCell ref="AT42:AU42"/>
    <mergeCell ref="AV42:AW42"/>
    <mergeCell ref="AT43:AU43"/>
    <mergeCell ref="AV43:AW43"/>
    <mergeCell ref="AT44:AU44"/>
    <mergeCell ref="AV44:AW44"/>
    <mergeCell ref="AT45:AU45"/>
    <mergeCell ref="AV45:AW45"/>
    <mergeCell ref="AT46:AU46"/>
    <mergeCell ref="AV46:AW46"/>
    <mergeCell ref="AH62:AI62"/>
    <mergeCell ref="AJ62:AK62"/>
    <mergeCell ref="AH63:AI63"/>
    <mergeCell ref="AJ63:AK63"/>
    <mergeCell ref="AH64:AI64"/>
    <mergeCell ref="AJ64:AK64"/>
    <mergeCell ref="AH59:AI59"/>
    <mergeCell ref="AJ59:AK59"/>
    <mergeCell ref="AV55:AW55"/>
    <mergeCell ref="AT50:AU50"/>
    <mergeCell ref="AV50:AW50"/>
    <mergeCell ref="AT51:AU51"/>
    <mergeCell ref="AV51:AW51"/>
    <mergeCell ref="AT52:AU52"/>
    <mergeCell ref="AV52:AW52"/>
    <mergeCell ref="AT47:AU47"/>
    <mergeCell ref="AV47:AW47"/>
    <mergeCell ref="AT48:AU48"/>
    <mergeCell ref="AV48:AW48"/>
    <mergeCell ref="AT49:AU49"/>
    <mergeCell ref="AV49:AW49"/>
    <mergeCell ref="AV39:AW39"/>
    <mergeCell ref="AT62:AU62"/>
    <mergeCell ref="AV62:AW62"/>
    <mergeCell ref="AT63:AU63"/>
    <mergeCell ref="AV63:AW63"/>
    <mergeCell ref="AT64:AU64"/>
    <mergeCell ref="AV64:AW64"/>
    <mergeCell ref="AT59:AU59"/>
    <mergeCell ref="AV59:AW59"/>
    <mergeCell ref="AT60:AU60"/>
    <mergeCell ref="AV60:AW60"/>
    <mergeCell ref="AT61:AU61"/>
    <mergeCell ref="AV61:AW61"/>
    <mergeCell ref="AT56:AU56"/>
    <mergeCell ref="AV56:AW56"/>
    <mergeCell ref="AT57:AU57"/>
    <mergeCell ref="AV57:AW57"/>
    <mergeCell ref="AT58:AU58"/>
    <mergeCell ref="AV58:AW58"/>
    <mergeCell ref="AT53:AU53"/>
    <mergeCell ref="AV53:AW53"/>
    <mergeCell ref="AT54:AU54"/>
    <mergeCell ref="AV54:AW54"/>
    <mergeCell ref="AT55:AU55"/>
    <mergeCell ref="AH78:AI78"/>
    <mergeCell ref="AJ78:AK78"/>
    <mergeCell ref="AH79:AI79"/>
    <mergeCell ref="AJ79:AK79"/>
    <mergeCell ref="AH80:AI80"/>
    <mergeCell ref="AJ80:AK80"/>
    <mergeCell ref="AH74:AI74"/>
    <mergeCell ref="AJ74:AK74"/>
    <mergeCell ref="AH76:AI76"/>
    <mergeCell ref="AJ76:AK76"/>
    <mergeCell ref="AH77:AI77"/>
    <mergeCell ref="AJ77:AK77"/>
    <mergeCell ref="AH75:AI75"/>
    <mergeCell ref="AJ75:AK75"/>
    <mergeCell ref="AH96:AI96"/>
    <mergeCell ref="AJ96:AK96"/>
    <mergeCell ref="AH97:AI97"/>
    <mergeCell ref="AJ97:AK97"/>
    <mergeCell ref="AH98:AI98"/>
    <mergeCell ref="AJ98:AK98"/>
    <mergeCell ref="AH93:AI93"/>
    <mergeCell ref="AJ93:AK93"/>
    <mergeCell ref="AH94:AI94"/>
    <mergeCell ref="AJ94:AK94"/>
    <mergeCell ref="AH95:AI95"/>
    <mergeCell ref="AJ95:AK95"/>
    <mergeCell ref="AH90:AI90"/>
    <mergeCell ref="AJ90:AK90"/>
    <mergeCell ref="AH91:AI91"/>
    <mergeCell ref="AJ91:AK91"/>
    <mergeCell ref="AH92:AI92"/>
    <mergeCell ref="AJ92:AK92"/>
    <mergeCell ref="AH87:AI87"/>
    <mergeCell ref="AJ87:AK87"/>
    <mergeCell ref="AH88:AI88"/>
    <mergeCell ref="AJ88:AK88"/>
    <mergeCell ref="AT76:AU76"/>
    <mergeCell ref="AV76:AW76"/>
    <mergeCell ref="AT77:AU77"/>
    <mergeCell ref="AV77:AW77"/>
    <mergeCell ref="AT78:AU78"/>
    <mergeCell ref="AV78:AW78"/>
    <mergeCell ref="AH99:AI99"/>
    <mergeCell ref="AJ99:AK99"/>
    <mergeCell ref="AH100:AI100"/>
    <mergeCell ref="AJ100:AK100"/>
    <mergeCell ref="AH89:AI89"/>
    <mergeCell ref="AJ89:AK89"/>
    <mergeCell ref="AH84:AI84"/>
    <mergeCell ref="AJ84:AK84"/>
    <mergeCell ref="AH85:AI85"/>
    <mergeCell ref="AJ85:AK85"/>
    <mergeCell ref="AH86:AI86"/>
    <mergeCell ref="AJ86:AK86"/>
    <mergeCell ref="AH81:AI81"/>
    <mergeCell ref="AJ81:AK81"/>
    <mergeCell ref="AH82:AI82"/>
    <mergeCell ref="AJ82:AK82"/>
    <mergeCell ref="AH83:AI83"/>
    <mergeCell ref="AJ83:AK83"/>
    <mergeCell ref="AT82:AU82"/>
    <mergeCell ref="AV82:AW82"/>
    <mergeCell ref="AT83:AU83"/>
    <mergeCell ref="AV83:AW83"/>
    <mergeCell ref="AT84:AU84"/>
    <mergeCell ref="AV84:AW84"/>
    <mergeCell ref="AT79:AU79"/>
    <mergeCell ref="AV79:AW79"/>
    <mergeCell ref="AT80:AU80"/>
    <mergeCell ref="AV80:AW80"/>
    <mergeCell ref="AT81:AU81"/>
    <mergeCell ref="AV81:AW81"/>
    <mergeCell ref="AT89:AU89"/>
    <mergeCell ref="AV89:AW89"/>
    <mergeCell ref="AT90:AU90"/>
    <mergeCell ref="AV90:AW90"/>
    <mergeCell ref="AT85:AU85"/>
    <mergeCell ref="AV85:AW85"/>
    <mergeCell ref="AT86:AU86"/>
    <mergeCell ref="AV86:AW86"/>
    <mergeCell ref="AT87:AU87"/>
    <mergeCell ref="AV87:AW87"/>
    <mergeCell ref="AT74:AU74"/>
    <mergeCell ref="AV74:AW74"/>
    <mergeCell ref="AT75:AU75"/>
    <mergeCell ref="AV75:AW75"/>
    <mergeCell ref="AT97:AU97"/>
    <mergeCell ref="AV97:AW97"/>
    <mergeCell ref="AT98:AU98"/>
    <mergeCell ref="AV98:AW98"/>
    <mergeCell ref="AT99:AU99"/>
    <mergeCell ref="AV99:AW99"/>
    <mergeCell ref="AT94:AU94"/>
    <mergeCell ref="AV94:AW94"/>
    <mergeCell ref="AT95:AU95"/>
    <mergeCell ref="AV95:AW95"/>
    <mergeCell ref="AT96:AU96"/>
    <mergeCell ref="AV96:AW96"/>
    <mergeCell ref="AT91:AU91"/>
    <mergeCell ref="AV91:AW91"/>
    <mergeCell ref="AT92:AU92"/>
    <mergeCell ref="AV92:AW92"/>
    <mergeCell ref="AT93:AU93"/>
    <mergeCell ref="AV93:AW93"/>
    <mergeCell ref="AT88:AU88"/>
    <mergeCell ref="AV88:AW88"/>
    <mergeCell ref="AH101:AI101"/>
    <mergeCell ref="AJ101:AK101"/>
    <mergeCell ref="AH102:AI102"/>
    <mergeCell ref="AJ102:AK102"/>
    <mergeCell ref="AH103:AI103"/>
    <mergeCell ref="AJ103:AK103"/>
    <mergeCell ref="AT100:AU100"/>
    <mergeCell ref="AV100:AW100"/>
    <mergeCell ref="AT101:AU101"/>
    <mergeCell ref="AV101:AW101"/>
    <mergeCell ref="AH110:AI110"/>
    <mergeCell ref="AJ110:AK110"/>
    <mergeCell ref="AH111:AI111"/>
    <mergeCell ref="AJ111:AK111"/>
    <mergeCell ref="AH112:AI112"/>
    <mergeCell ref="AJ112:AK112"/>
    <mergeCell ref="AT102:AU102"/>
    <mergeCell ref="AV102:AW102"/>
    <mergeCell ref="AT103:AU103"/>
    <mergeCell ref="AV103:AW103"/>
    <mergeCell ref="AH109:AI109"/>
    <mergeCell ref="AJ109:AK109"/>
    <mergeCell ref="AV109:AW109"/>
    <mergeCell ref="AD106:AO106"/>
    <mergeCell ref="AP106:BA106"/>
    <mergeCell ref="AH108:AI108"/>
    <mergeCell ref="AJ108:AK108"/>
    <mergeCell ref="AT108:AU108"/>
    <mergeCell ref="AV108:AW108"/>
    <mergeCell ref="AT109:AU109"/>
    <mergeCell ref="AT110:AU110"/>
    <mergeCell ref="AH116:AI116"/>
    <mergeCell ref="AJ116:AK116"/>
    <mergeCell ref="AH117:AI117"/>
    <mergeCell ref="AJ117:AK117"/>
    <mergeCell ref="AH118:AI118"/>
    <mergeCell ref="AJ118:AK118"/>
    <mergeCell ref="AH113:AI113"/>
    <mergeCell ref="AJ113:AK113"/>
    <mergeCell ref="AH114:AI114"/>
    <mergeCell ref="AJ114:AK114"/>
    <mergeCell ref="AH115:AI115"/>
    <mergeCell ref="AJ115:AK115"/>
    <mergeCell ref="AH122:AI122"/>
    <mergeCell ref="AJ122:AK122"/>
    <mergeCell ref="AH123:AI123"/>
    <mergeCell ref="AJ123:AK123"/>
    <mergeCell ref="AH124:AI124"/>
    <mergeCell ref="AJ124:AK124"/>
    <mergeCell ref="AH119:AI119"/>
    <mergeCell ref="AJ119:AK119"/>
    <mergeCell ref="AH120:AI120"/>
    <mergeCell ref="AJ120:AK120"/>
    <mergeCell ref="AH121:AI121"/>
    <mergeCell ref="AJ121:AK121"/>
    <mergeCell ref="AJ128:AK128"/>
    <mergeCell ref="AH129:AI129"/>
    <mergeCell ref="AJ129:AK129"/>
    <mergeCell ref="AH130:AI130"/>
    <mergeCell ref="AJ130:AK130"/>
    <mergeCell ref="AH125:AI125"/>
    <mergeCell ref="AJ125:AK125"/>
    <mergeCell ref="AH126:AI126"/>
    <mergeCell ref="AJ126:AK126"/>
    <mergeCell ref="AH127:AI127"/>
    <mergeCell ref="AJ127:AK127"/>
    <mergeCell ref="AT113:AU113"/>
    <mergeCell ref="AT116:AU116"/>
    <mergeCell ref="AT119:AU119"/>
    <mergeCell ref="AT122:AU122"/>
    <mergeCell ref="AT125:AU125"/>
    <mergeCell ref="AT128:AU128"/>
    <mergeCell ref="AT131:AU131"/>
    <mergeCell ref="AV110:AW110"/>
    <mergeCell ref="AT111:AU111"/>
    <mergeCell ref="AV111:AW111"/>
    <mergeCell ref="AT112:AU112"/>
    <mergeCell ref="AV112:AW112"/>
    <mergeCell ref="AV113:AW113"/>
    <mergeCell ref="AT114:AU114"/>
    <mergeCell ref="AV114:AW114"/>
    <mergeCell ref="AT115:AU115"/>
    <mergeCell ref="AV115:AW115"/>
    <mergeCell ref="AV129:AW129"/>
    <mergeCell ref="AT130:AU130"/>
    <mergeCell ref="AV130:AW130"/>
    <mergeCell ref="AV125:AW125"/>
    <mergeCell ref="AT126:AU126"/>
    <mergeCell ref="AV126:AW126"/>
    <mergeCell ref="AT127:AU127"/>
    <mergeCell ref="AH137:AI137"/>
    <mergeCell ref="AJ137:AK137"/>
    <mergeCell ref="AH138:AI138"/>
    <mergeCell ref="AJ138:AK138"/>
    <mergeCell ref="AT134:AU134"/>
    <mergeCell ref="AT137:AU137"/>
    <mergeCell ref="AH134:AI134"/>
    <mergeCell ref="AJ134:AK134"/>
    <mergeCell ref="AH135:AI135"/>
    <mergeCell ref="AJ135:AK135"/>
    <mergeCell ref="AH136:AI136"/>
    <mergeCell ref="AJ136:AK136"/>
    <mergeCell ref="AH131:AI131"/>
    <mergeCell ref="AJ131:AK131"/>
    <mergeCell ref="AH132:AI132"/>
    <mergeCell ref="AJ132:AK132"/>
    <mergeCell ref="AH133:AI133"/>
    <mergeCell ref="AJ133:AK133"/>
    <mergeCell ref="AH128:AI128"/>
    <mergeCell ref="AV116:AW116"/>
    <mergeCell ref="AT117:AU117"/>
    <mergeCell ref="AV117:AW117"/>
    <mergeCell ref="AT118:AU118"/>
    <mergeCell ref="AV118:AW118"/>
    <mergeCell ref="AV122:AW122"/>
    <mergeCell ref="AT123:AU123"/>
    <mergeCell ref="AV123:AW123"/>
    <mergeCell ref="AT124:AU124"/>
    <mergeCell ref="AV124:AW124"/>
    <mergeCell ref="AV119:AW119"/>
    <mergeCell ref="AT120:AU120"/>
    <mergeCell ref="AV120:AW120"/>
    <mergeCell ref="AT121:AU121"/>
    <mergeCell ref="AV121:AW121"/>
    <mergeCell ref="AV128:AW128"/>
    <mergeCell ref="AT129:AU129"/>
    <mergeCell ref="AV127:AW127"/>
    <mergeCell ref="AV137:AW137"/>
    <mergeCell ref="AT138:AU138"/>
    <mergeCell ref="AV138:AW138"/>
    <mergeCell ref="AV134:AW134"/>
    <mergeCell ref="AT135:AU135"/>
    <mergeCell ref="AV135:AW135"/>
    <mergeCell ref="AT136:AU136"/>
    <mergeCell ref="AV136:AW136"/>
    <mergeCell ref="AV131:AW131"/>
    <mergeCell ref="AT132:AU132"/>
    <mergeCell ref="AV132:AW132"/>
    <mergeCell ref="AT133:AU133"/>
    <mergeCell ref="AV133:AW133"/>
    <mergeCell ref="AV33:AW33"/>
    <mergeCell ref="AV32:AW32"/>
    <mergeCell ref="AH32:AI32"/>
    <mergeCell ref="AH33:AI33"/>
    <mergeCell ref="AJ33:AK33"/>
    <mergeCell ref="AJ32:AK32"/>
    <mergeCell ref="AT32:AU32"/>
    <mergeCell ref="AT33:AU33"/>
    <mergeCell ref="BB71:BB72"/>
    <mergeCell ref="AH66:AI66"/>
    <mergeCell ref="AH67:AI67"/>
    <mergeCell ref="AH68:AI68"/>
    <mergeCell ref="AJ66:AK66"/>
    <mergeCell ref="AJ67:AK67"/>
    <mergeCell ref="AJ68:AK68"/>
    <mergeCell ref="AT66:AU66"/>
    <mergeCell ref="AT67:AU67"/>
    <mergeCell ref="AT68:AU68"/>
    <mergeCell ref="AV68:AW68"/>
    <mergeCell ref="AV67:AW67"/>
    <mergeCell ref="AV66:AW66"/>
    <mergeCell ref="AT65:AU65"/>
    <mergeCell ref="AV65:AW65"/>
    <mergeCell ref="AJ39:AK39"/>
  </mergeCells>
  <phoneticPr fontId="18"/>
  <conditionalFormatting sqref="BC109:BC138">
    <cfRule type="top10" dxfId="9" priority="10" rank="8"/>
  </conditionalFormatting>
  <conditionalFormatting sqref="AJ74:AK103">
    <cfRule type="top10" dxfId="8" priority="9" rank="8"/>
  </conditionalFormatting>
  <conditionalFormatting sqref="AH74:AI103">
    <cfRule type="top10" dxfId="7" priority="8" bottom="1" rank="8"/>
  </conditionalFormatting>
  <conditionalFormatting sqref="AT74:AU103">
    <cfRule type="top10" dxfId="6" priority="7" bottom="1" rank="8"/>
  </conditionalFormatting>
  <conditionalFormatting sqref="AV74:AW103">
    <cfRule type="top10" dxfId="5" priority="6" rank="8"/>
  </conditionalFormatting>
  <conditionalFormatting sqref="BC74:BC103">
    <cfRule type="top10" dxfId="4" priority="5" rank="8"/>
  </conditionalFormatting>
  <conditionalFormatting sqref="AH39:AI68">
    <cfRule type="top10" dxfId="3" priority="4" bottom="1" rank="8"/>
  </conditionalFormatting>
  <conditionalFormatting sqref="AJ39:AK68">
    <cfRule type="top10" dxfId="2" priority="3" rank="8"/>
  </conditionalFormatting>
  <conditionalFormatting sqref="AT39:AU68">
    <cfRule type="top10" dxfId="1" priority="2" bottom="1" rank="8"/>
  </conditionalFormatting>
  <conditionalFormatting sqref="AV39:AW68">
    <cfRule type="top10" dxfId="0" priority="1" rank="8"/>
  </conditionalFormatting>
  <pageMargins left="0.62992125984251968" right="0.62992125984251968" top="0.59055118110236215" bottom="0.59055118110236215" header="0.31496062992125984" footer="0.31496062992125984"/>
  <pageSetup paperSize="9" scale="23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376"/>
  <sheetViews>
    <sheetView tabSelected="1" workbookViewId="0">
      <selection activeCell="H18" sqref="H18"/>
    </sheetView>
  </sheetViews>
  <sheetFormatPr defaultRowHeight="13.5"/>
  <cols>
    <col min="1" max="1" width="10.5" style="132" bestFit="1" customWidth="1"/>
    <col min="2" max="6" width="9" style="138"/>
  </cols>
  <sheetData>
    <row r="1" spans="1:7">
      <c r="B1" s="138" t="s">
        <v>7</v>
      </c>
      <c r="G1" s="12"/>
    </row>
    <row r="3" spans="1:7">
      <c r="B3" s="138" t="s">
        <v>89</v>
      </c>
      <c r="G3" s="12"/>
    </row>
    <row r="5" spans="1:7">
      <c r="B5" s="138" t="s">
        <v>9</v>
      </c>
      <c r="G5" s="12"/>
    </row>
    <row r="7" spans="1:7">
      <c r="B7" s="138" t="s">
        <v>10</v>
      </c>
      <c r="C7" s="138" t="s">
        <v>11</v>
      </c>
      <c r="D7" s="138" t="s">
        <v>109</v>
      </c>
      <c r="E7" s="138" t="s">
        <v>110</v>
      </c>
      <c r="F7" s="138" t="s">
        <v>111</v>
      </c>
      <c r="G7" s="12" t="s">
        <v>11</v>
      </c>
    </row>
    <row r="8" spans="1:7">
      <c r="C8" s="138" t="s">
        <v>11</v>
      </c>
      <c r="D8" s="138" t="s">
        <v>12</v>
      </c>
      <c r="E8" s="138" t="s">
        <v>13</v>
      </c>
      <c r="F8" s="138" t="s">
        <v>11</v>
      </c>
      <c r="G8" s="12" t="s">
        <v>11</v>
      </c>
    </row>
    <row r="9" spans="1:7">
      <c r="A9" s="132" t="str">
        <f t="shared" ref="A9:A72" si="0">C9&amp;"-"&amp;B9</f>
        <v>287-200</v>
      </c>
      <c r="B9" s="138">
        <v>200</v>
      </c>
      <c r="C9" s="138">
        <v>287</v>
      </c>
      <c r="D9" s="138">
        <v>-0.23</v>
      </c>
      <c r="E9" s="138">
        <v>-0.29399999999999998</v>
      </c>
      <c r="F9" s="138">
        <v>0</v>
      </c>
      <c r="G9" s="12" t="s">
        <v>11</v>
      </c>
    </row>
    <row r="10" spans="1:7">
      <c r="A10" s="132" t="str">
        <f t="shared" si="0"/>
        <v>287-204</v>
      </c>
      <c r="B10" s="138">
        <v>204</v>
      </c>
      <c r="C10" s="138">
        <v>287</v>
      </c>
      <c r="D10" s="138">
        <v>0.23</v>
      </c>
      <c r="E10" s="138">
        <v>0.29399999999999998</v>
      </c>
      <c r="F10" s="138">
        <v>0</v>
      </c>
      <c r="G10" s="12" t="s">
        <v>11</v>
      </c>
    </row>
    <row r="11" spans="1:7">
      <c r="A11" s="132" t="str">
        <f t="shared" si="0"/>
        <v>373-285</v>
      </c>
      <c r="B11" s="138">
        <v>285</v>
      </c>
      <c r="C11" s="138">
        <v>373</v>
      </c>
      <c r="D11" s="138">
        <v>-0.27</v>
      </c>
      <c r="E11" s="138">
        <v>-0.33600000000000002</v>
      </c>
      <c r="F11" s="138">
        <v>0</v>
      </c>
      <c r="G11" s="12" t="s">
        <v>11</v>
      </c>
    </row>
    <row r="12" spans="1:7">
      <c r="A12" s="132" t="str">
        <f t="shared" si="0"/>
        <v>373-289</v>
      </c>
      <c r="B12" s="138">
        <v>289</v>
      </c>
      <c r="C12" s="138">
        <v>373</v>
      </c>
      <c r="D12" s="138">
        <v>0.27</v>
      </c>
      <c r="E12" s="138">
        <v>0.33600000000000002</v>
      </c>
      <c r="F12" s="138">
        <v>0</v>
      </c>
      <c r="G12" s="12" t="s">
        <v>11</v>
      </c>
    </row>
    <row r="13" spans="1:7">
      <c r="A13" s="132" t="str">
        <f t="shared" si="0"/>
        <v>459-371</v>
      </c>
      <c r="B13" s="138">
        <v>371</v>
      </c>
      <c r="C13" s="138">
        <v>459</v>
      </c>
      <c r="D13" s="138">
        <v>-0.28999999999999998</v>
      </c>
      <c r="E13" s="138">
        <v>-0.37</v>
      </c>
      <c r="F13" s="138">
        <v>0</v>
      </c>
      <c r="G13" s="12" t="s">
        <v>11</v>
      </c>
    </row>
    <row r="14" spans="1:7">
      <c r="A14" s="132" t="str">
        <f t="shared" si="0"/>
        <v>459-375</v>
      </c>
      <c r="B14" s="138">
        <v>375</v>
      </c>
      <c r="C14" s="138">
        <v>459</v>
      </c>
      <c r="D14" s="138">
        <v>0.28999999999999998</v>
      </c>
      <c r="E14" s="138">
        <v>0.37</v>
      </c>
      <c r="F14" s="138">
        <v>0</v>
      </c>
      <c r="G14" s="12" t="s">
        <v>11</v>
      </c>
    </row>
    <row r="15" spans="1:7">
      <c r="A15" s="132" t="str">
        <f t="shared" si="0"/>
        <v>545-457</v>
      </c>
      <c r="B15" s="138">
        <v>457</v>
      </c>
      <c r="C15" s="138">
        <v>545</v>
      </c>
      <c r="D15" s="138">
        <v>-0.31</v>
      </c>
      <c r="E15" s="138">
        <v>-0.39400000000000002</v>
      </c>
      <c r="F15" s="138">
        <v>0</v>
      </c>
      <c r="G15" s="12" t="s">
        <v>11</v>
      </c>
    </row>
    <row r="16" spans="1:7">
      <c r="A16" s="132" t="str">
        <f t="shared" si="0"/>
        <v>545-461</v>
      </c>
      <c r="B16" s="138">
        <v>461</v>
      </c>
      <c r="C16" s="138">
        <v>545</v>
      </c>
      <c r="D16" s="138">
        <v>0.31</v>
      </c>
      <c r="E16" s="138">
        <v>0.39400000000000002</v>
      </c>
      <c r="F16" s="138">
        <v>0</v>
      </c>
      <c r="G16" s="12" t="s">
        <v>11</v>
      </c>
    </row>
    <row r="17" spans="1:7">
      <c r="A17" s="132" t="str">
        <f t="shared" si="0"/>
        <v>631-543</v>
      </c>
      <c r="B17" s="138">
        <v>543</v>
      </c>
      <c r="C17" s="138">
        <v>631</v>
      </c>
      <c r="D17" s="138">
        <v>-0.33</v>
      </c>
      <c r="E17" s="138">
        <v>-0.41399999999999998</v>
      </c>
      <c r="F17" s="138">
        <v>0</v>
      </c>
      <c r="G17" s="12" t="s">
        <v>11</v>
      </c>
    </row>
    <row r="18" spans="1:7">
      <c r="A18" s="132" t="str">
        <f t="shared" si="0"/>
        <v>631-547</v>
      </c>
      <c r="B18" s="138">
        <v>547</v>
      </c>
      <c r="C18" s="138">
        <v>631</v>
      </c>
      <c r="D18" s="138">
        <v>0.33</v>
      </c>
      <c r="E18" s="138">
        <v>0.41399999999999998</v>
      </c>
      <c r="F18" s="138">
        <v>0</v>
      </c>
      <c r="G18" s="12" t="s">
        <v>11</v>
      </c>
    </row>
    <row r="19" spans="1:7">
      <c r="A19" s="132" t="str">
        <f t="shared" si="0"/>
        <v>717-629</v>
      </c>
      <c r="B19" s="138">
        <v>629</v>
      </c>
      <c r="C19" s="138">
        <v>717</v>
      </c>
      <c r="D19" s="138">
        <v>-0.34</v>
      </c>
      <c r="E19" s="138">
        <v>-0.42899999999999999</v>
      </c>
      <c r="F19" s="138">
        <v>0</v>
      </c>
      <c r="G19" s="12" t="s">
        <v>11</v>
      </c>
    </row>
    <row r="20" spans="1:7">
      <c r="A20" s="132" t="str">
        <f t="shared" si="0"/>
        <v>717-633</v>
      </c>
      <c r="B20" s="138">
        <v>633</v>
      </c>
      <c r="C20" s="138">
        <v>717</v>
      </c>
      <c r="D20" s="138">
        <v>0.34</v>
      </c>
      <c r="E20" s="138">
        <v>0.42899999999999999</v>
      </c>
      <c r="F20" s="138">
        <v>0</v>
      </c>
      <c r="G20" s="12" t="s">
        <v>11</v>
      </c>
    </row>
    <row r="21" spans="1:7">
      <c r="A21" s="132" t="str">
        <f t="shared" si="0"/>
        <v>803-715</v>
      </c>
      <c r="B21" s="138">
        <v>715</v>
      </c>
      <c r="C21" s="138">
        <v>803</v>
      </c>
      <c r="D21" s="138">
        <v>-0.35</v>
      </c>
      <c r="E21" s="138">
        <v>-0.437</v>
      </c>
      <c r="F21" s="138">
        <v>0</v>
      </c>
      <c r="G21" s="12" t="s">
        <v>11</v>
      </c>
    </row>
    <row r="22" spans="1:7">
      <c r="A22" s="132" t="str">
        <f t="shared" si="0"/>
        <v>803-719</v>
      </c>
      <c r="B22" s="138">
        <v>719</v>
      </c>
      <c r="C22" s="138">
        <v>803</v>
      </c>
      <c r="D22" s="138">
        <v>0.35</v>
      </c>
      <c r="E22" s="138">
        <v>0.437</v>
      </c>
      <c r="F22" s="138">
        <v>0</v>
      </c>
      <c r="G22" s="12" t="s">
        <v>11</v>
      </c>
    </row>
    <row r="23" spans="1:7">
      <c r="A23" s="132" t="str">
        <f t="shared" si="0"/>
        <v>889-801</v>
      </c>
      <c r="B23" s="138">
        <v>801</v>
      </c>
      <c r="C23" s="138">
        <v>889</v>
      </c>
      <c r="D23" s="138">
        <v>-0.33</v>
      </c>
      <c r="E23" s="138">
        <v>-0.40400000000000003</v>
      </c>
      <c r="F23" s="138">
        <v>0</v>
      </c>
      <c r="G23" s="12" t="s">
        <v>11</v>
      </c>
    </row>
    <row r="24" spans="1:7">
      <c r="A24" s="132" t="str">
        <f t="shared" si="0"/>
        <v>889-805</v>
      </c>
      <c r="B24" s="138">
        <v>805</v>
      </c>
      <c r="C24" s="138">
        <v>889</v>
      </c>
      <c r="D24" s="138">
        <v>0.33</v>
      </c>
      <c r="E24" s="138">
        <v>0.40400000000000003</v>
      </c>
      <c r="F24" s="138">
        <v>0</v>
      </c>
      <c r="G24" s="12" t="s">
        <v>11</v>
      </c>
    </row>
    <row r="25" spans="1:7">
      <c r="A25" s="132" t="str">
        <f t="shared" si="0"/>
        <v>975-887</v>
      </c>
      <c r="B25" s="138">
        <v>887</v>
      </c>
      <c r="C25" s="138">
        <v>975</v>
      </c>
      <c r="D25" s="138">
        <v>-0.34</v>
      </c>
      <c r="E25" s="138">
        <v>-0.41299999999999998</v>
      </c>
      <c r="F25" s="138">
        <v>0</v>
      </c>
      <c r="G25" s="12" t="s">
        <v>11</v>
      </c>
    </row>
    <row r="26" spans="1:7">
      <c r="A26" s="132" t="str">
        <f t="shared" si="0"/>
        <v>975-891</v>
      </c>
      <c r="B26" s="138">
        <v>891</v>
      </c>
      <c r="C26" s="138">
        <v>975</v>
      </c>
      <c r="D26" s="138">
        <v>0.34</v>
      </c>
      <c r="E26" s="138">
        <v>0.41299999999999998</v>
      </c>
      <c r="F26" s="138">
        <v>0</v>
      </c>
      <c r="G26" s="12" t="s">
        <v>11</v>
      </c>
    </row>
    <row r="27" spans="1:7">
      <c r="A27" s="132" t="str">
        <f t="shared" si="0"/>
        <v>1057-973</v>
      </c>
      <c r="B27" s="138">
        <v>973</v>
      </c>
      <c r="C27" s="138">
        <v>1057</v>
      </c>
      <c r="D27" s="138">
        <v>-0.34</v>
      </c>
      <c r="E27" s="138">
        <v>-0.41799999999999998</v>
      </c>
      <c r="F27" s="138">
        <v>0</v>
      </c>
      <c r="G27" s="12" t="s">
        <v>11</v>
      </c>
    </row>
    <row r="28" spans="1:7">
      <c r="A28" s="132" t="str">
        <f t="shared" si="0"/>
        <v>1057-977</v>
      </c>
      <c r="B28" s="138">
        <v>977</v>
      </c>
      <c r="C28" s="138">
        <v>1057</v>
      </c>
      <c r="D28" s="138">
        <v>0.34</v>
      </c>
      <c r="E28" s="138">
        <v>0.41799999999999998</v>
      </c>
      <c r="F28" s="138">
        <v>0</v>
      </c>
      <c r="G28" s="12" t="s">
        <v>11</v>
      </c>
    </row>
    <row r="29" spans="1:7">
      <c r="A29" s="132" t="str">
        <f t="shared" si="0"/>
        <v>1139-1055</v>
      </c>
      <c r="B29" s="138">
        <v>1055</v>
      </c>
      <c r="C29" s="138">
        <v>1139</v>
      </c>
      <c r="D29" s="138">
        <v>-0.36</v>
      </c>
      <c r="E29" s="138">
        <v>-0.45</v>
      </c>
      <c r="F29" s="138">
        <v>0</v>
      </c>
      <c r="G29" s="12" t="s">
        <v>11</v>
      </c>
    </row>
    <row r="30" spans="1:7">
      <c r="A30" s="132" t="str">
        <f t="shared" si="0"/>
        <v>1139-1059</v>
      </c>
      <c r="B30" s="138">
        <v>1059</v>
      </c>
      <c r="C30" s="138">
        <v>1139</v>
      </c>
      <c r="D30" s="138">
        <v>0.36</v>
      </c>
      <c r="E30" s="138">
        <v>0.45</v>
      </c>
      <c r="F30" s="138">
        <v>0</v>
      </c>
      <c r="G30" s="12" t="s">
        <v>11</v>
      </c>
    </row>
    <row r="31" spans="1:7">
      <c r="A31" s="132" t="str">
        <f t="shared" si="0"/>
        <v>1221-1137</v>
      </c>
      <c r="B31" s="138">
        <v>1137</v>
      </c>
      <c r="C31" s="138">
        <v>1221</v>
      </c>
      <c r="D31" s="138">
        <v>-0.31</v>
      </c>
      <c r="E31" s="138">
        <v>-0.38900000000000001</v>
      </c>
      <c r="F31" s="138">
        <v>0</v>
      </c>
      <c r="G31" s="12" t="s">
        <v>11</v>
      </c>
    </row>
    <row r="32" spans="1:7">
      <c r="A32" s="132" t="str">
        <f t="shared" si="0"/>
        <v>1221-1141</v>
      </c>
      <c r="B32" s="138">
        <v>1141</v>
      </c>
      <c r="C32" s="138">
        <v>1221</v>
      </c>
      <c r="D32" s="138">
        <v>0.31</v>
      </c>
      <c r="E32" s="138">
        <v>0.38900000000000001</v>
      </c>
      <c r="F32" s="138">
        <v>0</v>
      </c>
      <c r="G32" s="12" t="s">
        <v>11</v>
      </c>
    </row>
    <row r="33" spans="1:7">
      <c r="A33" s="132" t="str">
        <f t="shared" si="0"/>
        <v>1387-1303</v>
      </c>
      <c r="B33" s="138">
        <v>1303</v>
      </c>
      <c r="C33" s="138">
        <v>1387</v>
      </c>
      <c r="D33" s="138">
        <v>-0.17</v>
      </c>
      <c r="E33" s="138">
        <v>-0.19500000000000001</v>
      </c>
      <c r="F33" s="138">
        <v>0</v>
      </c>
      <c r="G33" s="12" t="s">
        <v>11</v>
      </c>
    </row>
    <row r="34" spans="1:7">
      <c r="A34" s="132" t="str">
        <f t="shared" si="0"/>
        <v>1387-1307</v>
      </c>
      <c r="B34" s="138">
        <v>1307</v>
      </c>
      <c r="C34" s="138">
        <v>1387</v>
      </c>
      <c r="D34" s="138">
        <v>0.17</v>
      </c>
      <c r="E34" s="138">
        <v>0.19500000000000001</v>
      </c>
      <c r="F34" s="138">
        <v>0</v>
      </c>
      <c r="G34" s="12" t="s">
        <v>11</v>
      </c>
    </row>
    <row r="35" spans="1:7">
      <c r="A35" s="132" t="str">
        <f t="shared" si="0"/>
        <v>1469-1385</v>
      </c>
      <c r="B35" s="138">
        <v>1385</v>
      </c>
      <c r="C35" s="138">
        <v>1469</v>
      </c>
      <c r="D35" s="138">
        <v>-0.22</v>
      </c>
      <c r="E35" s="138">
        <v>-0.24399999999999999</v>
      </c>
      <c r="F35" s="138">
        <v>0</v>
      </c>
      <c r="G35" s="12" t="s">
        <v>11</v>
      </c>
    </row>
    <row r="36" spans="1:7">
      <c r="A36" s="132" t="str">
        <f t="shared" si="0"/>
        <v>1469-1389</v>
      </c>
      <c r="B36" s="138">
        <v>1389</v>
      </c>
      <c r="C36" s="138">
        <v>1469</v>
      </c>
      <c r="D36" s="138">
        <v>0.22</v>
      </c>
      <c r="E36" s="138">
        <v>0.24399999999999999</v>
      </c>
      <c r="F36" s="138">
        <v>0</v>
      </c>
      <c r="G36" s="12" t="s">
        <v>11</v>
      </c>
    </row>
    <row r="37" spans="1:7">
      <c r="A37" s="132" t="str">
        <f t="shared" si="0"/>
        <v>1551-1467</v>
      </c>
      <c r="B37" s="138">
        <v>1467</v>
      </c>
      <c r="C37" s="138">
        <v>1551</v>
      </c>
      <c r="D37" s="138">
        <v>-0.22</v>
      </c>
      <c r="E37" s="138">
        <v>-0.24299999999999999</v>
      </c>
      <c r="F37" s="138">
        <v>0</v>
      </c>
      <c r="G37" s="12" t="s">
        <v>11</v>
      </c>
    </row>
    <row r="38" spans="1:7">
      <c r="A38" s="132" t="str">
        <f t="shared" si="0"/>
        <v>1551-1471</v>
      </c>
      <c r="B38" s="138">
        <v>1471</v>
      </c>
      <c r="C38" s="138">
        <v>1551</v>
      </c>
      <c r="D38" s="138">
        <v>0.22</v>
      </c>
      <c r="E38" s="138">
        <v>0.24299999999999999</v>
      </c>
      <c r="F38" s="138">
        <v>0</v>
      </c>
      <c r="G38" s="12" t="s">
        <v>11</v>
      </c>
    </row>
    <row r="39" spans="1:7">
      <c r="A39" s="132" t="str">
        <f t="shared" si="0"/>
        <v>1633-1549</v>
      </c>
      <c r="B39" s="138">
        <v>1549</v>
      </c>
      <c r="C39" s="138">
        <v>1633</v>
      </c>
      <c r="D39" s="138">
        <v>-0.19</v>
      </c>
      <c r="E39" s="138">
        <v>-0.214</v>
      </c>
      <c r="F39" s="138">
        <v>0</v>
      </c>
      <c r="G39" s="12" t="s">
        <v>11</v>
      </c>
    </row>
    <row r="40" spans="1:7">
      <c r="A40" s="132" t="str">
        <f t="shared" si="0"/>
        <v>1633-1553</v>
      </c>
      <c r="B40" s="138">
        <v>1553</v>
      </c>
      <c r="C40" s="138">
        <v>1633</v>
      </c>
      <c r="D40" s="138">
        <v>0.19</v>
      </c>
      <c r="E40" s="138">
        <v>0.214</v>
      </c>
      <c r="F40" s="138">
        <v>0</v>
      </c>
      <c r="G40" s="12" t="s">
        <v>11</v>
      </c>
    </row>
    <row r="41" spans="1:7">
      <c r="A41" s="132" t="str">
        <f t="shared" si="0"/>
        <v>1799-1713</v>
      </c>
      <c r="B41" s="138">
        <v>1713</v>
      </c>
      <c r="C41" s="138">
        <v>1799</v>
      </c>
      <c r="D41" s="138">
        <v>-0.24</v>
      </c>
      <c r="E41" s="138">
        <v>-0.29599999999999999</v>
      </c>
      <c r="F41" s="138">
        <v>0</v>
      </c>
      <c r="G41" s="12" t="s">
        <v>11</v>
      </c>
    </row>
    <row r="42" spans="1:7">
      <c r="A42" s="132" t="str">
        <f t="shared" si="0"/>
        <v>1799-1717</v>
      </c>
      <c r="B42" s="138">
        <v>1717</v>
      </c>
      <c r="C42" s="138">
        <v>1799</v>
      </c>
      <c r="D42" s="138">
        <v>0.24</v>
      </c>
      <c r="E42" s="138">
        <v>0.29599999999999999</v>
      </c>
      <c r="F42" s="138">
        <v>0</v>
      </c>
      <c r="G42" s="12" t="s">
        <v>11</v>
      </c>
    </row>
    <row r="43" spans="1:7">
      <c r="A43" s="132" t="str">
        <f t="shared" si="0"/>
        <v>1879-1797</v>
      </c>
      <c r="B43" s="138">
        <v>1797</v>
      </c>
      <c r="C43" s="138">
        <v>1879</v>
      </c>
      <c r="D43" s="138">
        <v>-0.38</v>
      </c>
      <c r="E43" s="138">
        <v>-0.46600000000000003</v>
      </c>
      <c r="F43" s="138">
        <v>0</v>
      </c>
      <c r="G43" s="12" t="s">
        <v>11</v>
      </c>
    </row>
    <row r="44" spans="1:7">
      <c r="A44" s="132" t="str">
        <f t="shared" si="0"/>
        <v>1879-1801</v>
      </c>
      <c r="B44" s="138">
        <v>1801</v>
      </c>
      <c r="C44" s="138">
        <v>1879</v>
      </c>
      <c r="D44" s="138">
        <v>0.38</v>
      </c>
      <c r="E44" s="138">
        <v>0.46600000000000003</v>
      </c>
      <c r="F44" s="138">
        <v>0</v>
      </c>
      <c r="G44" s="12" t="s">
        <v>11</v>
      </c>
    </row>
    <row r="45" spans="1:7">
      <c r="A45" s="132" t="str">
        <f t="shared" si="0"/>
        <v>1959-1877</v>
      </c>
      <c r="B45" s="138">
        <v>1877</v>
      </c>
      <c r="C45" s="138">
        <v>1959</v>
      </c>
      <c r="D45" s="138">
        <v>-0.39</v>
      </c>
      <c r="E45" s="138">
        <v>-0.47899999999999998</v>
      </c>
      <c r="F45" s="138">
        <v>0</v>
      </c>
      <c r="G45" s="12" t="s">
        <v>11</v>
      </c>
    </row>
    <row r="46" spans="1:7">
      <c r="A46" s="132" t="str">
        <f t="shared" si="0"/>
        <v>1959-1881</v>
      </c>
      <c r="B46" s="138">
        <v>1881</v>
      </c>
      <c r="C46" s="138">
        <v>1959</v>
      </c>
      <c r="D46" s="138">
        <v>0.39</v>
      </c>
      <c r="E46" s="138">
        <v>0.47899999999999998</v>
      </c>
      <c r="F46" s="138">
        <v>0</v>
      </c>
      <c r="G46" s="12" t="s">
        <v>11</v>
      </c>
    </row>
    <row r="47" spans="1:7">
      <c r="A47" s="132" t="str">
        <f t="shared" si="0"/>
        <v>2039-1957</v>
      </c>
      <c r="B47" s="138">
        <v>1957</v>
      </c>
      <c r="C47" s="138">
        <v>2039</v>
      </c>
      <c r="D47" s="138">
        <v>-0.4</v>
      </c>
      <c r="E47" s="138">
        <v>-0.49099999999999999</v>
      </c>
      <c r="F47" s="138">
        <v>0</v>
      </c>
      <c r="G47" s="12" t="s">
        <v>11</v>
      </c>
    </row>
    <row r="48" spans="1:7">
      <c r="A48" s="132" t="str">
        <f t="shared" si="0"/>
        <v>2039-1961</v>
      </c>
      <c r="B48" s="138">
        <v>1961</v>
      </c>
      <c r="C48" s="138">
        <v>2039</v>
      </c>
      <c r="D48" s="138">
        <v>0.4</v>
      </c>
      <c r="E48" s="138">
        <v>0.49099999999999999</v>
      </c>
      <c r="F48" s="138">
        <v>0</v>
      </c>
      <c r="G48" s="12" t="s">
        <v>11</v>
      </c>
    </row>
    <row r="49" spans="1:7">
      <c r="A49" s="132" t="str">
        <f t="shared" si="0"/>
        <v>2119-2037</v>
      </c>
      <c r="B49" s="138">
        <v>2037</v>
      </c>
      <c r="C49" s="138">
        <v>2119</v>
      </c>
      <c r="D49" s="138">
        <v>-0.41</v>
      </c>
      <c r="E49" s="138">
        <v>-0.496</v>
      </c>
      <c r="F49" s="138">
        <v>0</v>
      </c>
      <c r="G49" s="12" t="s">
        <v>11</v>
      </c>
    </row>
    <row r="50" spans="1:7">
      <c r="A50" s="132" t="str">
        <f t="shared" si="0"/>
        <v>2119-2041</v>
      </c>
      <c r="B50" s="138">
        <v>2041</v>
      </c>
      <c r="C50" s="138">
        <v>2119</v>
      </c>
      <c r="D50" s="138">
        <v>0.41</v>
      </c>
      <c r="E50" s="138">
        <v>0.496</v>
      </c>
      <c r="F50" s="138">
        <v>0</v>
      </c>
      <c r="G50" s="12" t="s">
        <v>11</v>
      </c>
    </row>
    <row r="51" spans="1:7">
      <c r="A51" s="132" t="str">
        <f t="shared" si="0"/>
        <v>2199-2117</v>
      </c>
      <c r="B51" s="138">
        <v>2117</v>
      </c>
      <c r="C51" s="138">
        <v>2199</v>
      </c>
      <c r="D51" s="138">
        <v>-0.4</v>
      </c>
      <c r="E51" s="138">
        <v>-0.49399999999999999</v>
      </c>
      <c r="F51" s="138">
        <v>0</v>
      </c>
      <c r="G51" s="12" t="s">
        <v>11</v>
      </c>
    </row>
    <row r="52" spans="1:7">
      <c r="A52" s="132" t="str">
        <f t="shared" si="0"/>
        <v>2199-2121</v>
      </c>
      <c r="B52" s="138">
        <v>2121</v>
      </c>
      <c r="C52" s="138">
        <v>2199</v>
      </c>
      <c r="D52" s="138">
        <v>0.4</v>
      </c>
      <c r="E52" s="138">
        <v>0.49399999999999999</v>
      </c>
      <c r="F52" s="138">
        <v>0</v>
      </c>
      <c r="G52" s="12" t="s">
        <v>11</v>
      </c>
    </row>
    <row r="53" spans="1:7">
      <c r="A53" s="132" t="str">
        <f t="shared" si="0"/>
        <v>2279-2197</v>
      </c>
      <c r="B53" s="138">
        <v>2197</v>
      </c>
      <c r="C53" s="138">
        <v>2279</v>
      </c>
      <c r="D53" s="138">
        <v>-0.41</v>
      </c>
      <c r="E53" s="138">
        <v>-0.48599999999999999</v>
      </c>
      <c r="F53" s="138">
        <v>0</v>
      </c>
      <c r="G53" s="12" t="s">
        <v>11</v>
      </c>
    </row>
    <row r="54" spans="1:7">
      <c r="A54" s="132" t="str">
        <f t="shared" si="0"/>
        <v>2279-2201</v>
      </c>
      <c r="B54" s="138">
        <v>2201</v>
      </c>
      <c r="C54" s="138">
        <v>2279</v>
      </c>
      <c r="D54" s="138">
        <v>0.41</v>
      </c>
      <c r="E54" s="138">
        <v>0.48599999999999999</v>
      </c>
      <c r="F54" s="138">
        <v>0</v>
      </c>
      <c r="G54" s="12" t="s">
        <v>11</v>
      </c>
    </row>
    <row r="55" spans="1:7">
      <c r="A55" s="132" t="str">
        <f t="shared" si="0"/>
        <v>446-358</v>
      </c>
      <c r="B55" s="138">
        <v>358</v>
      </c>
      <c r="C55" s="138">
        <v>446</v>
      </c>
      <c r="D55" s="138">
        <v>-0.23</v>
      </c>
      <c r="E55" s="138">
        <v>-0.28799999999999998</v>
      </c>
      <c r="F55" s="138">
        <v>0</v>
      </c>
      <c r="G55" s="12" t="s">
        <v>11</v>
      </c>
    </row>
    <row r="56" spans="1:7">
      <c r="A56" s="132" t="str">
        <f t="shared" si="0"/>
        <v>446-362</v>
      </c>
      <c r="B56" s="138">
        <v>362</v>
      </c>
      <c r="C56" s="138">
        <v>446</v>
      </c>
      <c r="D56" s="138">
        <v>0.23</v>
      </c>
      <c r="E56" s="138">
        <v>0.28799999999999998</v>
      </c>
      <c r="F56" s="138">
        <v>0</v>
      </c>
      <c r="G56" s="12" t="s">
        <v>11</v>
      </c>
    </row>
    <row r="57" spans="1:7">
      <c r="A57" s="132" t="str">
        <f t="shared" si="0"/>
        <v>532-444</v>
      </c>
      <c r="B57" s="138">
        <v>444</v>
      </c>
      <c r="C57" s="138">
        <v>532</v>
      </c>
      <c r="D57" s="138">
        <v>-0.3</v>
      </c>
      <c r="E57" s="138">
        <v>-0.376</v>
      </c>
      <c r="F57" s="138">
        <v>0</v>
      </c>
      <c r="G57" s="12" t="s">
        <v>11</v>
      </c>
    </row>
    <row r="58" spans="1:7">
      <c r="A58" s="132" t="str">
        <f t="shared" si="0"/>
        <v>532-448</v>
      </c>
      <c r="B58" s="138">
        <v>448</v>
      </c>
      <c r="C58" s="138">
        <v>532</v>
      </c>
      <c r="D58" s="138">
        <v>0.3</v>
      </c>
      <c r="E58" s="138">
        <v>0.376</v>
      </c>
      <c r="F58" s="138">
        <v>0</v>
      </c>
      <c r="G58" s="12" t="s">
        <v>11</v>
      </c>
    </row>
    <row r="59" spans="1:7">
      <c r="A59" s="132" t="str">
        <f t="shared" si="0"/>
        <v>618-530</v>
      </c>
      <c r="B59" s="138">
        <v>530</v>
      </c>
      <c r="C59" s="138">
        <v>618</v>
      </c>
      <c r="D59" s="138">
        <v>-0.31</v>
      </c>
      <c r="E59" s="138">
        <v>-0.39100000000000001</v>
      </c>
      <c r="F59" s="138">
        <v>0</v>
      </c>
      <c r="G59" s="12" t="s">
        <v>11</v>
      </c>
    </row>
    <row r="60" spans="1:7">
      <c r="A60" s="132" t="str">
        <f t="shared" si="0"/>
        <v>618-534</v>
      </c>
      <c r="B60" s="138">
        <v>534</v>
      </c>
      <c r="C60" s="138">
        <v>618</v>
      </c>
      <c r="D60" s="138">
        <v>0.31</v>
      </c>
      <c r="E60" s="138">
        <v>0.39100000000000001</v>
      </c>
      <c r="F60" s="138">
        <v>0</v>
      </c>
      <c r="G60" s="12" t="s">
        <v>11</v>
      </c>
    </row>
    <row r="61" spans="1:7">
      <c r="A61" s="132" t="str">
        <f t="shared" si="0"/>
        <v>704-616</v>
      </c>
      <c r="B61" s="138">
        <v>616</v>
      </c>
      <c r="C61" s="138">
        <v>704</v>
      </c>
      <c r="D61" s="138">
        <v>-0.33</v>
      </c>
      <c r="E61" s="138">
        <v>-0.41399999999999998</v>
      </c>
      <c r="F61" s="138">
        <v>0</v>
      </c>
      <c r="G61" s="12" t="s">
        <v>11</v>
      </c>
    </row>
    <row r="62" spans="1:7">
      <c r="A62" s="132" t="str">
        <f t="shared" si="0"/>
        <v>704-620</v>
      </c>
      <c r="B62" s="138">
        <v>620</v>
      </c>
      <c r="C62" s="138">
        <v>704</v>
      </c>
      <c r="D62" s="138">
        <v>0.33</v>
      </c>
      <c r="E62" s="138">
        <v>0.41399999999999998</v>
      </c>
      <c r="F62" s="138">
        <v>0</v>
      </c>
      <c r="G62" s="12" t="s">
        <v>11</v>
      </c>
    </row>
    <row r="63" spans="1:7">
      <c r="A63" s="132" t="str">
        <f t="shared" si="0"/>
        <v>790-702</v>
      </c>
      <c r="B63" s="138">
        <v>702</v>
      </c>
      <c r="C63" s="138">
        <v>790</v>
      </c>
      <c r="D63" s="138">
        <v>-0.34</v>
      </c>
      <c r="E63" s="138">
        <v>-0.42899999999999999</v>
      </c>
      <c r="F63" s="138">
        <v>0</v>
      </c>
      <c r="G63" s="12" t="s">
        <v>11</v>
      </c>
    </row>
    <row r="64" spans="1:7">
      <c r="A64" s="132" t="str">
        <f t="shared" si="0"/>
        <v>790-706</v>
      </c>
      <c r="B64" s="138">
        <v>706</v>
      </c>
      <c r="C64" s="138">
        <v>790</v>
      </c>
      <c r="D64" s="138">
        <v>0.34</v>
      </c>
      <c r="E64" s="138">
        <v>0.42899999999999999</v>
      </c>
      <c r="F64" s="138">
        <v>0</v>
      </c>
      <c r="G64" s="12" t="s">
        <v>11</v>
      </c>
    </row>
    <row r="65" spans="1:7">
      <c r="A65" s="132" t="str">
        <f t="shared" si="0"/>
        <v>876-788</v>
      </c>
      <c r="B65" s="138">
        <v>788</v>
      </c>
      <c r="C65" s="138">
        <v>876</v>
      </c>
      <c r="D65" s="138">
        <v>-0.35</v>
      </c>
      <c r="E65" s="138">
        <v>-0.437</v>
      </c>
      <c r="F65" s="138">
        <v>0</v>
      </c>
      <c r="G65" s="12" t="s">
        <v>11</v>
      </c>
    </row>
    <row r="66" spans="1:7">
      <c r="A66" s="132" t="str">
        <f t="shared" si="0"/>
        <v>876-792</v>
      </c>
      <c r="B66" s="138">
        <v>792</v>
      </c>
      <c r="C66" s="138">
        <v>876</v>
      </c>
      <c r="D66" s="138">
        <v>0.35</v>
      </c>
      <c r="E66" s="138">
        <v>0.437</v>
      </c>
      <c r="F66" s="138">
        <v>0</v>
      </c>
      <c r="G66" s="12" t="s">
        <v>11</v>
      </c>
    </row>
    <row r="67" spans="1:7">
      <c r="A67" s="132" t="str">
        <f t="shared" si="0"/>
        <v>962-874</v>
      </c>
      <c r="B67" s="138">
        <v>874</v>
      </c>
      <c r="C67" s="138">
        <v>962</v>
      </c>
      <c r="D67" s="138">
        <v>-0.33</v>
      </c>
      <c r="E67" s="138">
        <v>-0.40400000000000003</v>
      </c>
      <c r="F67" s="138">
        <v>0</v>
      </c>
      <c r="G67" s="12" t="s">
        <v>11</v>
      </c>
    </row>
    <row r="68" spans="1:7">
      <c r="A68" s="132" t="str">
        <f t="shared" si="0"/>
        <v>962-878</v>
      </c>
      <c r="B68" s="138">
        <v>878</v>
      </c>
      <c r="C68" s="138">
        <v>962</v>
      </c>
      <c r="D68" s="138">
        <v>0.33</v>
      </c>
      <c r="E68" s="138">
        <v>0.40400000000000003</v>
      </c>
      <c r="F68" s="138">
        <v>0</v>
      </c>
      <c r="G68" s="12" t="s">
        <v>11</v>
      </c>
    </row>
    <row r="69" spans="1:7">
      <c r="A69" s="132" t="str">
        <f t="shared" si="0"/>
        <v>1044-960</v>
      </c>
      <c r="B69" s="138">
        <v>960</v>
      </c>
      <c r="C69" s="138">
        <v>1044</v>
      </c>
      <c r="D69" s="138">
        <v>-0.34</v>
      </c>
      <c r="E69" s="138">
        <v>-0.41199999999999998</v>
      </c>
      <c r="F69" s="138">
        <v>0</v>
      </c>
    </row>
    <row r="70" spans="1:7">
      <c r="A70" s="132" t="str">
        <f t="shared" si="0"/>
        <v>1044-964</v>
      </c>
      <c r="B70" s="138">
        <v>964</v>
      </c>
      <c r="C70" s="138">
        <v>1044</v>
      </c>
      <c r="D70" s="138">
        <v>0.34</v>
      </c>
      <c r="E70" s="138">
        <v>0.41199999999999998</v>
      </c>
      <c r="F70" s="138">
        <v>0</v>
      </c>
    </row>
    <row r="71" spans="1:7">
      <c r="A71" s="132" t="str">
        <f t="shared" si="0"/>
        <v>1126-1042</v>
      </c>
      <c r="B71" s="138">
        <v>1042</v>
      </c>
      <c r="C71" s="138">
        <v>1126</v>
      </c>
      <c r="D71" s="138">
        <v>-0.34</v>
      </c>
      <c r="E71" s="138">
        <v>-0.41799999999999998</v>
      </c>
      <c r="F71" s="138">
        <v>0</v>
      </c>
      <c r="G71" s="12"/>
    </row>
    <row r="72" spans="1:7">
      <c r="A72" s="132" t="str">
        <f t="shared" si="0"/>
        <v>1126-1046</v>
      </c>
      <c r="B72" s="138">
        <v>1046</v>
      </c>
      <c r="C72" s="138">
        <v>1126</v>
      </c>
      <c r="D72" s="138">
        <v>0.34</v>
      </c>
      <c r="E72" s="138">
        <v>0.41799999999999998</v>
      </c>
      <c r="F72" s="138">
        <v>0</v>
      </c>
    </row>
    <row r="73" spans="1:7">
      <c r="A73" s="132" t="str">
        <f t="shared" ref="A73:A136" si="1">C73&amp;"-"&amp;B73</f>
        <v>1208-1124</v>
      </c>
      <c r="B73" s="138">
        <v>1124</v>
      </c>
      <c r="C73" s="138">
        <v>1208</v>
      </c>
      <c r="D73" s="138">
        <v>-0.36</v>
      </c>
      <c r="E73" s="138">
        <v>-0.45</v>
      </c>
      <c r="F73" s="138">
        <v>0</v>
      </c>
      <c r="G73" s="12"/>
    </row>
    <row r="74" spans="1:7">
      <c r="A74" s="132" t="str">
        <f t="shared" si="1"/>
        <v>1208-1128</v>
      </c>
      <c r="B74" s="138">
        <v>1128</v>
      </c>
      <c r="C74" s="138">
        <v>1208</v>
      </c>
      <c r="D74" s="138">
        <v>0.36</v>
      </c>
      <c r="E74" s="138">
        <v>0.45</v>
      </c>
      <c r="F74" s="138">
        <v>0</v>
      </c>
    </row>
    <row r="75" spans="1:7">
      <c r="A75" s="132" t="str">
        <f t="shared" si="1"/>
        <v>1292-1206</v>
      </c>
      <c r="B75" s="138">
        <v>1206</v>
      </c>
      <c r="C75" s="138">
        <v>1292</v>
      </c>
      <c r="D75" s="138">
        <v>-0.31</v>
      </c>
      <c r="E75" s="138">
        <v>-0.38900000000000001</v>
      </c>
      <c r="F75" s="138">
        <v>0</v>
      </c>
      <c r="G75" s="12" t="s">
        <v>11</v>
      </c>
    </row>
    <row r="76" spans="1:7">
      <c r="A76" s="132" t="str">
        <f t="shared" si="1"/>
        <v>1292-1210</v>
      </c>
      <c r="B76" s="138">
        <v>1210</v>
      </c>
      <c r="C76" s="138">
        <v>1292</v>
      </c>
      <c r="D76" s="138">
        <v>0.31</v>
      </c>
      <c r="E76" s="138">
        <v>0.38900000000000001</v>
      </c>
      <c r="F76" s="138">
        <v>0</v>
      </c>
      <c r="G76" s="12" t="s">
        <v>11</v>
      </c>
    </row>
    <row r="77" spans="1:7">
      <c r="A77" s="132" t="str">
        <f t="shared" si="1"/>
        <v>1456-1372</v>
      </c>
      <c r="B77" s="138">
        <v>1372</v>
      </c>
      <c r="C77" s="138">
        <v>1456</v>
      </c>
      <c r="D77" s="138">
        <v>-0.17</v>
      </c>
      <c r="E77" s="138">
        <v>-0.19500000000000001</v>
      </c>
      <c r="F77" s="138">
        <v>0</v>
      </c>
      <c r="G77" s="12" t="s">
        <v>11</v>
      </c>
    </row>
    <row r="78" spans="1:7">
      <c r="A78" s="132" t="str">
        <f t="shared" si="1"/>
        <v>1456-1376</v>
      </c>
      <c r="B78" s="138">
        <v>1376</v>
      </c>
      <c r="C78" s="138">
        <v>1456</v>
      </c>
      <c r="D78" s="138">
        <v>0.17</v>
      </c>
      <c r="E78" s="138">
        <v>0.19500000000000001</v>
      </c>
      <c r="F78" s="138">
        <v>0</v>
      </c>
      <c r="G78" s="12" t="s">
        <v>11</v>
      </c>
    </row>
    <row r="79" spans="1:7">
      <c r="A79" s="132" t="str">
        <f t="shared" si="1"/>
        <v>1538-1454</v>
      </c>
      <c r="B79" s="138">
        <v>1454</v>
      </c>
      <c r="C79" s="138">
        <v>1538</v>
      </c>
      <c r="D79" s="138">
        <v>-0.22</v>
      </c>
      <c r="E79" s="138">
        <v>-0.24399999999999999</v>
      </c>
      <c r="F79" s="138">
        <v>0</v>
      </c>
      <c r="G79" s="12" t="s">
        <v>11</v>
      </c>
    </row>
    <row r="80" spans="1:7">
      <c r="A80" s="132" t="str">
        <f t="shared" si="1"/>
        <v>1538-1458</v>
      </c>
      <c r="B80" s="138">
        <v>1458</v>
      </c>
      <c r="C80" s="138">
        <v>1538</v>
      </c>
      <c r="D80" s="138">
        <v>0.22</v>
      </c>
      <c r="E80" s="138">
        <v>0.24399999999999999</v>
      </c>
      <c r="F80" s="138">
        <v>0</v>
      </c>
      <c r="G80" s="12" t="s">
        <v>11</v>
      </c>
    </row>
    <row r="81" spans="1:7">
      <c r="A81" s="132" t="str">
        <f t="shared" si="1"/>
        <v>1620-1536</v>
      </c>
      <c r="B81" s="138">
        <v>1536</v>
      </c>
      <c r="C81" s="138">
        <v>1620</v>
      </c>
      <c r="D81" s="138">
        <v>-0.22</v>
      </c>
      <c r="E81" s="138">
        <v>-0.24299999999999999</v>
      </c>
      <c r="F81" s="138">
        <v>0</v>
      </c>
      <c r="G81" s="12" t="s">
        <v>11</v>
      </c>
    </row>
    <row r="82" spans="1:7">
      <c r="A82" s="132" t="str">
        <f t="shared" si="1"/>
        <v>1620-1540</v>
      </c>
      <c r="B82" s="138">
        <v>1540</v>
      </c>
      <c r="C82" s="138">
        <v>1620</v>
      </c>
      <c r="D82" s="138">
        <v>0.22</v>
      </c>
      <c r="E82" s="138">
        <v>0.24299999999999999</v>
      </c>
      <c r="F82" s="138">
        <v>0</v>
      </c>
      <c r="G82" s="12" t="s">
        <v>11</v>
      </c>
    </row>
    <row r="83" spans="1:7">
      <c r="A83" s="132" t="str">
        <f t="shared" si="1"/>
        <v>1702-1618</v>
      </c>
      <c r="B83" s="138">
        <v>1618</v>
      </c>
      <c r="C83" s="138">
        <v>1702</v>
      </c>
      <c r="D83" s="138">
        <v>-0.19</v>
      </c>
      <c r="E83" s="138">
        <v>-0.214</v>
      </c>
      <c r="F83" s="138">
        <v>0</v>
      </c>
      <c r="G83" s="12" t="s">
        <v>11</v>
      </c>
    </row>
    <row r="84" spans="1:7">
      <c r="A84" s="132" t="str">
        <f t="shared" si="1"/>
        <v>1702-1622</v>
      </c>
      <c r="B84" s="138">
        <v>1622</v>
      </c>
      <c r="C84" s="138">
        <v>1702</v>
      </c>
      <c r="D84" s="138">
        <v>0.19</v>
      </c>
      <c r="E84" s="138">
        <v>0.214</v>
      </c>
      <c r="F84" s="138">
        <v>0</v>
      </c>
      <c r="G84" s="12" t="s">
        <v>11</v>
      </c>
    </row>
    <row r="85" spans="1:7">
      <c r="A85" s="132" t="str">
        <f t="shared" si="1"/>
        <v>1866-1784</v>
      </c>
      <c r="B85" s="138">
        <v>1784</v>
      </c>
      <c r="C85" s="138">
        <v>1866</v>
      </c>
      <c r="D85" s="138">
        <v>-0.24</v>
      </c>
      <c r="E85" s="138">
        <v>-0.29599999999999999</v>
      </c>
      <c r="F85" s="138">
        <v>0</v>
      </c>
      <c r="G85" s="12" t="s">
        <v>11</v>
      </c>
    </row>
    <row r="86" spans="1:7">
      <c r="A86" s="132" t="str">
        <f t="shared" si="1"/>
        <v>1866-1788</v>
      </c>
      <c r="B86" s="138">
        <v>1788</v>
      </c>
      <c r="C86" s="138">
        <v>1866</v>
      </c>
      <c r="D86" s="138">
        <v>0.24</v>
      </c>
      <c r="E86" s="138">
        <v>0.29599999999999999</v>
      </c>
      <c r="F86" s="138">
        <v>0</v>
      </c>
      <c r="G86" s="12" t="s">
        <v>11</v>
      </c>
    </row>
    <row r="87" spans="1:7">
      <c r="A87" s="132" t="str">
        <f t="shared" si="1"/>
        <v>1946-1864</v>
      </c>
      <c r="B87" s="138">
        <v>1864</v>
      </c>
      <c r="C87" s="138">
        <v>1946</v>
      </c>
      <c r="D87" s="138">
        <v>-0.38</v>
      </c>
      <c r="E87" s="138">
        <v>-0.46600000000000003</v>
      </c>
      <c r="F87" s="138">
        <v>0</v>
      </c>
      <c r="G87" s="12" t="s">
        <v>11</v>
      </c>
    </row>
    <row r="88" spans="1:7">
      <c r="A88" s="132" t="str">
        <f t="shared" si="1"/>
        <v>1946-1868</v>
      </c>
      <c r="B88" s="138">
        <v>1868</v>
      </c>
      <c r="C88" s="138">
        <v>1946</v>
      </c>
      <c r="D88" s="138">
        <v>0.38</v>
      </c>
      <c r="E88" s="138">
        <v>0.46600000000000003</v>
      </c>
      <c r="F88" s="138">
        <v>0</v>
      </c>
      <c r="G88" s="12" t="s">
        <v>11</v>
      </c>
    </row>
    <row r="89" spans="1:7">
      <c r="A89" s="132" t="str">
        <f t="shared" si="1"/>
        <v>2026-1944</v>
      </c>
      <c r="B89" s="138">
        <v>1944</v>
      </c>
      <c r="C89" s="138">
        <v>2026</v>
      </c>
      <c r="D89" s="138">
        <v>-0.39</v>
      </c>
      <c r="E89" s="138">
        <v>-0.47899999999999998</v>
      </c>
      <c r="F89" s="138">
        <v>0</v>
      </c>
      <c r="G89" s="12" t="s">
        <v>11</v>
      </c>
    </row>
    <row r="90" spans="1:7">
      <c r="A90" s="132" t="str">
        <f t="shared" si="1"/>
        <v>2026-1948</v>
      </c>
      <c r="B90" s="138">
        <v>1948</v>
      </c>
      <c r="C90" s="138">
        <v>2026</v>
      </c>
      <c r="D90" s="138">
        <v>0.39</v>
      </c>
      <c r="E90" s="138">
        <v>0.47899999999999998</v>
      </c>
      <c r="F90" s="138">
        <v>0</v>
      </c>
      <c r="G90" s="12" t="s">
        <v>11</v>
      </c>
    </row>
    <row r="91" spans="1:7">
      <c r="A91" s="132" t="str">
        <f t="shared" si="1"/>
        <v>2106-2024</v>
      </c>
      <c r="B91" s="138">
        <v>2024</v>
      </c>
      <c r="C91" s="138">
        <v>2106</v>
      </c>
      <c r="D91" s="138">
        <v>-0.4</v>
      </c>
      <c r="E91" s="138">
        <v>-0.49099999999999999</v>
      </c>
      <c r="F91" s="138">
        <v>0</v>
      </c>
      <c r="G91" s="12" t="s">
        <v>11</v>
      </c>
    </row>
    <row r="92" spans="1:7">
      <c r="A92" s="132" t="str">
        <f t="shared" si="1"/>
        <v>2106-2028</v>
      </c>
      <c r="B92" s="138">
        <v>2028</v>
      </c>
      <c r="C92" s="138">
        <v>2106</v>
      </c>
      <c r="D92" s="138">
        <v>0.4</v>
      </c>
      <c r="E92" s="138">
        <v>0.49099999999999999</v>
      </c>
      <c r="F92" s="138">
        <v>0</v>
      </c>
      <c r="G92" s="12" t="s">
        <v>11</v>
      </c>
    </row>
    <row r="93" spans="1:7">
      <c r="A93" s="132" t="str">
        <f t="shared" si="1"/>
        <v>2186-2104</v>
      </c>
      <c r="B93" s="138">
        <v>2104</v>
      </c>
      <c r="C93" s="138">
        <v>2186</v>
      </c>
      <c r="D93" s="138">
        <v>-0.41</v>
      </c>
      <c r="E93" s="138">
        <v>-0.496</v>
      </c>
      <c r="F93" s="138">
        <v>0</v>
      </c>
      <c r="G93" s="12" t="s">
        <v>11</v>
      </c>
    </row>
    <row r="94" spans="1:7">
      <c r="A94" s="132" t="str">
        <f t="shared" si="1"/>
        <v>2186-2108</v>
      </c>
      <c r="B94" s="138">
        <v>2108</v>
      </c>
      <c r="C94" s="138">
        <v>2186</v>
      </c>
      <c r="D94" s="138">
        <v>0.41</v>
      </c>
      <c r="E94" s="138">
        <v>0.496</v>
      </c>
      <c r="F94" s="138">
        <v>0</v>
      </c>
      <c r="G94" s="12" t="s">
        <v>11</v>
      </c>
    </row>
    <row r="95" spans="1:7">
      <c r="A95" s="132" t="str">
        <f t="shared" si="1"/>
        <v>2266-2184</v>
      </c>
      <c r="B95" s="138">
        <v>2184</v>
      </c>
      <c r="C95" s="138">
        <v>2266</v>
      </c>
      <c r="D95" s="138">
        <v>-0.4</v>
      </c>
      <c r="E95" s="138">
        <v>-0.49399999999999999</v>
      </c>
      <c r="F95" s="138">
        <v>0</v>
      </c>
      <c r="G95" s="12" t="s">
        <v>11</v>
      </c>
    </row>
    <row r="96" spans="1:7">
      <c r="A96" s="132" t="str">
        <f t="shared" si="1"/>
        <v>2266-2188</v>
      </c>
      <c r="B96" s="138">
        <v>2188</v>
      </c>
      <c r="C96" s="138">
        <v>2266</v>
      </c>
      <c r="D96" s="138">
        <v>0.4</v>
      </c>
      <c r="E96" s="138">
        <v>0.49399999999999999</v>
      </c>
      <c r="F96" s="138">
        <v>0</v>
      </c>
      <c r="G96" s="12" t="s">
        <v>11</v>
      </c>
    </row>
    <row r="97" spans="1:7">
      <c r="A97" s="132" t="str">
        <f t="shared" si="1"/>
        <v>2346-2264</v>
      </c>
      <c r="B97" s="138">
        <v>2264</v>
      </c>
      <c r="C97" s="138">
        <v>2346</v>
      </c>
      <c r="D97" s="138">
        <v>-0.41</v>
      </c>
      <c r="E97" s="138">
        <v>-0.48599999999999999</v>
      </c>
      <c r="F97" s="138">
        <v>0</v>
      </c>
      <c r="G97" s="12" t="s">
        <v>11</v>
      </c>
    </row>
    <row r="98" spans="1:7">
      <c r="A98" s="132" t="str">
        <f t="shared" si="1"/>
        <v>2346-2268</v>
      </c>
      <c r="B98" s="138">
        <v>2268</v>
      </c>
      <c r="C98" s="138">
        <v>2346</v>
      </c>
      <c r="D98" s="138">
        <v>0.41</v>
      </c>
      <c r="E98" s="138">
        <v>0.48599999999999999</v>
      </c>
      <c r="F98" s="138">
        <v>0</v>
      </c>
      <c r="G98" s="12" t="s">
        <v>11</v>
      </c>
    </row>
    <row r="99" spans="1:7">
      <c r="A99" s="132" t="str">
        <f t="shared" si="1"/>
        <v>-</v>
      </c>
      <c r="G99" s="12" t="s">
        <v>11</v>
      </c>
    </row>
    <row r="100" spans="1:7">
      <c r="A100" s="132" t="str">
        <f t="shared" si="1"/>
        <v>-</v>
      </c>
      <c r="G100" s="12" t="s">
        <v>11</v>
      </c>
    </row>
    <row r="101" spans="1:7">
      <c r="A101" s="132" t="str">
        <f t="shared" si="1"/>
        <v>-</v>
      </c>
      <c r="G101" s="12" t="s">
        <v>11</v>
      </c>
    </row>
    <row r="102" spans="1:7">
      <c r="A102" s="132" t="str">
        <f t="shared" si="1"/>
        <v>-</v>
      </c>
      <c r="G102" s="12" t="s">
        <v>11</v>
      </c>
    </row>
    <row r="103" spans="1:7">
      <c r="A103" s="132" t="str">
        <f t="shared" si="1"/>
        <v>-</v>
      </c>
      <c r="G103" s="12" t="s">
        <v>11</v>
      </c>
    </row>
    <row r="104" spans="1:7">
      <c r="A104" s="132" t="str">
        <f t="shared" si="1"/>
        <v>-</v>
      </c>
      <c r="G104" s="12" t="s">
        <v>11</v>
      </c>
    </row>
    <row r="105" spans="1:7">
      <c r="A105" s="132" t="str">
        <f t="shared" si="1"/>
        <v>-</v>
      </c>
      <c r="G105" s="12" t="s">
        <v>11</v>
      </c>
    </row>
    <row r="106" spans="1:7">
      <c r="A106" s="132" t="str">
        <f t="shared" si="1"/>
        <v>-</v>
      </c>
      <c r="G106" s="12" t="s">
        <v>11</v>
      </c>
    </row>
    <row r="107" spans="1:7">
      <c r="A107" s="132" t="str">
        <f t="shared" si="1"/>
        <v>-</v>
      </c>
      <c r="G107" s="12" t="s">
        <v>11</v>
      </c>
    </row>
    <row r="108" spans="1:7">
      <c r="A108" s="132" t="str">
        <f t="shared" si="1"/>
        <v>-</v>
      </c>
      <c r="G108" s="12" t="s">
        <v>11</v>
      </c>
    </row>
    <row r="109" spans="1:7">
      <c r="A109" s="132" t="str">
        <f t="shared" si="1"/>
        <v>-</v>
      </c>
      <c r="G109" s="12" t="s">
        <v>11</v>
      </c>
    </row>
    <row r="110" spans="1:7">
      <c r="A110" s="132" t="str">
        <f t="shared" si="1"/>
        <v>-</v>
      </c>
      <c r="G110" s="12" t="s">
        <v>11</v>
      </c>
    </row>
    <row r="111" spans="1:7">
      <c r="A111" s="132" t="str">
        <f t="shared" si="1"/>
        <v>-</v>
      </c>
      <c r="G111" s="12" t="s">
        <v>11</v>
      </c>
    </row>
    <row r="112" spans="1:7">
      <c r="A112" s="132" t="str">
        <f t="shared" si="1"/>
        <v>-</v>
      </c>
      <c r="G112" s="12" t="s">
        <v>11</v>
      </c>
    </row>
    <row r="113" spans="1:7">
      <c r="A113" s="132" t="str">
        <f t="shared" si="1"/>
        <v>-</v>
      </c>
      <c r="G113" s="12" t="s">
        <v>11</v>
      </c>
    </row>
    <row r="114" spans="1:7">
      <c r="A114" s="132" t="str">
        <f t="shared" si="1"/>
        <v>-</v>
      </c>
      <c r="G114" s="12" t="s">
        <v>11</v>
      </c>
    </row>
    <row r="115" spans="1:7">
      <c r="A115" s="132" t="str">
        <f t="shared" si="1"/>
        <v>-</v>
      </c>
      <c r="G115" s="12" t="s">
        <v>11</v>
      </c>
    </row>
    <row r="116" spans="1:7">
      <c r="A116" s="132" t="str">
        <f t="shared" si="1"/>
        <v>-</v>
      </c>
      <c r="G116" s="12" t="s">
        <v>11</v>
      </c>
    </row>
    <row r="117" spans="1:7">
      <c r="A117" s="132" t="str">
        <f t="shared" si="1"/>
        <v>-</v>
      </c>
      <c r="G117" s="12" t="s">
        <v>11</v>
      </c>
    </row>
    <row r="118" spans="1:7">
      <c r="A118" s="132" t="str">
        <f t="shared" si="1"/>
        <v>-</v>
      </c>
      <c r="G118" s="12" t="s">
        <v>11</v>
      </c>
    </row>
    <row r="119" spans="1:7">
      <c r="A119" s="132" t="str">
        <f t="shared" si="1"/>
        <v>-</v>
      </c>
      <c r="G119" s="12" t="s">
        <v>11</v>
      </c>
    </row>
    <row r="120" spans="1:7">
      <c r="A120" s="132" t="str">
        <f t="shared" si="1"/>
        <v>-</v>
      </c>
      <c r="G120" s="12" t="s">
        <v>11</v>
      </c>
    </row>
    <row r="121" spans="1:7">
      <c r="A121" s="132" t="str">
        <f t="shared" si="1"/>
        <v>-</v>
      </c>
      <c r="G121" s="12" t="s">
        <v>11</v>
      </c>
    </row>
    <row r="122" spans="1:7">
      <c r="A122" s="132" t="str">
        <f t="shared" si="1"/>
        <v>-</v>
      </c>
      <c r="G122" s="12" t="s">
        <v>11</v>
      </c>
    </row>
    <row r="123" spans="1:7">
      <c r="A123" s="132" t="str">
        <f t="shared" si="1"/>
        <v>-</v>
      </c>
      <c r="G123" s="12" t="s">
        <v>11</v>
      </c>
    </row>
    <row r="124" spans="1:7">
      <c r="A124" s="132" t="str">
        <f t="shared" si="1"/>
        <v>-</v>
      </c>
      <c r="G124" s="12" t="s">
        <v>11</v>
      </c>
    </row>
    <row r="125" spans="1:7">
      <c r="A125" s="132" t="str">
        <f t="shared" si="1"/>
        <v>-</v>
      </c>
      <c r="G125" s="12" t="s">
        <v>11</v>
      </c>
    </row>
    <row r="126" spans="1:7">
      <c r="A126" s="132" t="str">
        <f t="shared" si="1"/>
        <v>-</v>
      </c>
      <c r="G126" s="12" t="s">
        <v>11</v>
      </c>
    </row>
    <row r="127" spans="1:7">
      <c r="A127" s="132" t="str">
        <f t="shared" si="1"/>
        <v>-</v>
      </c>
      <c r="G127" s="12" t="s">
        <v>11</v>
      </c>
    </row>
    <row r="128" spans="1:7">
      <c r="A128" s="132" t="str">
        <f t="shared" si="1"/>
        <v>-</v>
      </c>
      <c r="G128" s="12" t="s">
        <v>11</v>
      </c>
    </row>
    <row r="129" spans="1:7">
      <c r="A129" s="132" t="str">
        <f t="shared" si="1"/>
        <v>-</v>
      </c>
      <c r="G129" s="12" t="s">
        <v>11</v>
      </c>
    </row>
    <row r="130" spans="1:7">
      <c r="A130" s="132" t="str">
        <f t="shared" si="1"/>
        <v>-</v>
      </c>
      <c r="G130" s="12" t="s">
        <v>11</v>
      </c>
    </row>
    <row r="131" spans="1:7">
      <c r="A131" s="132" t="str">
        <f t="shared" si="1"/>
        <v>-</v>
      </c>
      <c r="G131" s="12" t="s">
        <v>11</v>
      </c>
    </row>
    <row r="132" spans="1:7">
      <c r="A132" s="132" t="str">
        <f t="shared" si="1"/>
        <v>-</v>
      </c>
      <c r="G132" s="12" t="s">
        <v>11</v>
      </c>
    </row>
    <row r="133" spans="1:7">
      <c r="A133" s="132" t="str">
        <f t="shared" si="1"/>
        <v>-</v>
      </c>
      <c r="G133" s="12" t="s">
        <v>11</v>
      </c>
    </row>
    <row r="134" spans="1:7">
      <c r="A134" s="132" t="str">
        <f t="shared" si="1"/>
        <v>-</v>
      </c>
      <c r="G134" s="12" t="s">
        <v>11</v>
      </c>
    </row>
    <row r="135" spans="1:7">
      <c r="A135" s="132" t="str">
        <f t="shared" si="1"/>
        <v>-</v>
      </c>
      <c r="G135" s="12" t="s">
        <v>11</v>
      </c>
    </row>
    <row r="136" spans="1:7">
      <c r="A136" s="132" t="str">
        <f t="shared" si="1"/>
        <v>-</v>
      </c>
      <c r="G136" s="12" t="s">
        <v>11</v>
      </c>
    </row>
    <row r="137" spans="1:7">
      <c r="A137" s="132" t="str">
        <f t="shared" ref="A137:A200" si="2">C137&amp;"-"&amp;B137</f>
        <v>-</v>
      </c>
    </row>
    <row r="138" spans="1:7">
      <c r="A138" s="132" t="str">
        <f t="shared" si="2"/>
        <v>-</v>
      </c>
    </row>
    <row r="139" spans="1:7">
      <c r="A139" s="132" t="str">
        <f t="shared" si="2"/>
        <v>-</v>
      </c>
    </row>
    <row r="140" spans="1:7">
      <c r="A140" s="132" t="str">
        <f t="shared" si="2"/>
        <v>-</v>
      </c>
    </row>
    <row r="141" spans="1:7">
      <c r="A141" s="132" t="str">
        <f t="shared" si="2"/>
        <v>-</v>
      </c>
    </row>
    <row r="142" spans="1:7">
      <c r="A142" s="132" t="str">
        <f t="shared" si="2"/>
        <v>-</v>
      </c>
    </row>
    <row r="143" spans="1:7">
      <c r="A143" s="132" t="str">
        <f t="shared" si="2"/>
        <v>-</v>
      </c>
    </row>
    <row r="144" spans="1:7">
      <c r="A144" s="132" t="str">
        <f t="shared" si="2"/>
        <v>-</v>
      </c>
    </row>
    <row r="145" spans="1:1">
      <c r="A145" s="132" t="str">
        <f t="shared" si="2"/>
        <v>-</v>
      </c>
    </row>
    <row r="146" spans="1:1">
      <c r="A146" s="132" t="str">
        <f t="shared" si="2"/>
        <v>-</v>
      </c>
    </row>
    <row r="147" spans="1:1">
      <c r="A147" s="132" t="str">
        <f t="shared" si="2"/>
        <v>-</v>
      </c>
    </row>
    <row r="148" spans="1:1">
      <c r="A148" s="132" t="str">
        <f t="shared" si="2"/>
        <v>-</v>
      </c>
    </row>
    <row r="149" spans="1:1">
      <c r="A149" s="132" t="str">
        <f t="shared" si="2"/>
        <v>-</v>
      </c>
    </row>
    <row r="150" spans="1:1">
      <c r="A150" s="132" t="str">
        <f t="shared" si="2"/>
        <v>-</v>
      </c>
    </row>
    <row r="151" spans="1:1">
      <c r="A151" s="132" t="str">
        <f t="shared" si="2"/>
        <v>-</v>
      </c>
    </row>
    <row r="152" spans="1:1">
      <c r="A152" s="132" t="str">
        <f t="shared" si="2"/>
        <v>-</v>
      </c>
    </row>
    <row r="153" spans="1:1">
      <c r="A153" s="132" t="str">
        <f t="shared" si="2"/>
        <v>-</v>
      </c>
    </row>
    <row r="154" spans="1:1">
      <c r="A154" s="132" t="str">
        <f t="shared" si="2"/>
        <v>-</v>
      </c>
    </row>
    <row r="155" spans="1:1">
      <c r="A155" s="132" t="str">
        <f t="shared" si="2"/>
        <v>-</v>
      </c>
    </row>
    <row r="156" spans="1:1">
      <c r="A156" s="132" t="str">
        <f t="shared" si="2"/>
        <v>-</v>
      </c>
    </row>
    <row r="157" spans="1:1">
      <c r="A157" s="132" t="str">
        <f t="shared" si="2"/>
        <v>-</v>
      </c>
    </row>
    <row r="158" spans="1:1">
      <c r="A158" s="132" t="str">
        <f t="shared" si="2"/>
        <v>-</v>
      </c>
    </row>
    <row r="159" spans="1:1">
      <c r="A159" s="132" t="str">
        <f t="shared" si="2"/>
        <v>-</v>
      </c>
    </row>
    <row r="160" spans="1:1">
      <c r="A160" s="132" t="str">
        <f t="shared" si="2"/>
        <v>-</v>
      </c>
    </row>
    <row r="161" spans="1:1">
      <c r="A161" s="132" t="str">
        <f t="shared" si="2"/>
        <v>-</v>
      </c>
    </row>
    <row r="162" spans="1:1">
      <c r="A162" s="132" t="str">
        <f t="shared" si="2"/>
        <v>-</v>
      </c>
    </row>
    <row r="163" spans="1:1">
      <c r="A163" s="132" t="str">
        <f t="shared" si="2"/>
        <v>-</v>
      </c>
    </row>
    <row r="164" spans="1:1">
      <c r="A164" s="132" t="str">
        <f t="shared" si="2"/>
        <v>-</v>
      </c>
    </row>
    <row r="165" spans="1:1">
      <c r="A165" s="132" t="str">
        <f t="shared" si="2"/>
        <v>-</v>
      </c>
    </row>
    <row r="166" spans="1:1">
      <c r="A166" s="132" t="str">
        <f t="shared" si="2"/>
        <v>-</v>
      </c>
    </row>
    <row r="167" spans="1:1">
      <c r="A167" s="132" t="str">
        <f t="shared" si="2"/>
        <v>-</v>
      </c>
    </row>
    <row r="168" spans="1:1">
      <c r="A168" s="132" t="str">
        <f t="shared" si="2"/>
        <v>-</v>
      </c>
    </row>
    <row r="169" spans="1:1">
      <c r="A169" s="132" t="str">
        <f t="shared" si="2"/>
        <v>-</v>
      </c>
    </row>
    <row r="170" spans="1:1">
      <c r="A170" s="132" t="str">
        <f t="shared" si="2"/>
        <v>-</v>
      </c>
    </row>
    <row r="171" spans="1:1">
      <c r="A171" s="132" t="str">
        <f t="shared" si="2"/>
        <v>-</v>
      </c>
    </row>
    <row r="172" spans="1:1">
      <c r="A172" s="132" t="str">
        <f t="shared" si="2"/>
        <v>-</v>
      </c>
    </row>
    <row r="173" spans="1:1">
      <c r="A173" s="132" t="str">
        <f t="shared" si="2"/>
        <v>-</v>
      </c>
    </row>
    <row r="174" spans="1:1">
      <c r="A174" s="132" t="str">
        <f t="shared" si="2"/>
        <v>-</v>
      </c>
    </row>
    <row r="175" spans="1:1">
      <c r="A175" s="132" t="str">
        <f t="shared" si="2"/>
        <v>-</v>
      </c>
    </row>
    <row r="176" spans="1:1">
      <c r="A176" s="132" t="str">
        <f t="shared" si="2"/>
        <v>-</v>
      </c>
    </row>
    <row r="177" spans="1:1">
      <c r="A177" s="132" t="str">
        <f t="shared" si="2"/>
        <v>-</v>
      </c>
    </row>
    <row r="178" spans="1:1">
      <c r="A178" s="132" t="str">
        <f t="shared" si="2"/>
        <v>-</v>
      </c>
    </row>
    <row r="179" spans="1:1">
      <c r="A179" s="132" t="str">
        <f t="shared" si="2"/>
        <v>-</v>
      </c>
    </row>
    <row r="180" spans="1:1">
      <c r="A180" s="132" t="str">
        <f t="shared" si="2"/>
        <v>-</v>
      </c>
    </row>
    <row r="181" spans="1:1">
      <c r="A181" s="132" t="str">
        <f t="shared" si="2"/>
        <v>-</v>
      </c>
    </row>
    <row r="182" spans="1:1">
      <c r="A182" s="132" t="str">
        <f t="shared" si="2"/>
        <v>-</v>
      </c>
    </row>
    <row r="183" spans="1:1">
      <c r="A183" s="132" t="str">
        <f t="shared" si="2"/>
        <v>-</v>
      </c>
    </row>
    <row r="184" spans="1:1">
      <c r="A184" s="132" t="str">
        <f t="shared" si="2"/>
        <v>-</v>
      </c>
    </row>
    <row r="185" spans="1:1">
      <c r="A185" s="132" t="str">
        <f t="shared" si="2"/>
        <v>-</v>
      </c>
    </row>
    <row r="186" spans="1:1">
      <c r="A186" s="132" t="str">
        <f t="shared" si="2"/>
        <v>-</v>
      </c>
    </row>
    <row r="187" spans="1:1">
      <c r="A187" s="132" t="str">
        <f t="shared" si="2"/>
        <v>-</v>
      </c>
    </row>
    <row r="188" spans="1:1">
      <c r="A188" s="132" t="str">
        <f t="shared" si="2"/>
        <v>-</v>
      </c>
    </row>
    <row r="189" spans="1:1">
      <c r="A189" s="132" t="str">
        <f t="shared" si="2"/>
        <v>-</v>
      </c>
    </row>
    <row r="190" spans="1:1">
      <c r="A190" s="132" t="str">
        <f t="shared" si="2"/>
        <v>-</v>
      </c>
    </row>
    <row r="191" spans="1:1">
      <c r="A191" s="132" t="str">
        <f t="shared" si="2"/>
        <v>-</v>
      </c>
    </row>
    <row r="192" spans="1:1">
      <c r="A192" s="132" t="str">
        <f t="shared" si="2"/>
        <v>-</v>
      </c>
    </row>
    <row r="193" spans="1:1">
      <c r="A193" s="132" t="str">
        <f t="shared" si="2"/>
        <v>-</v>
      </c>
    </row>
    <row r="194" spans="1:1">
      <c r="A194" s="132" t="str">
        <f t="shared" si="2"/>
        <v>-</v>
      </c>
    </row>
    <row r="195" spans="1:1">
      <c r="A195" s="132" t="str">
        <f t="shared" si="2"/>
        <v>-</v>
      </c>
    </row>
    <row r="196" spans="1:1">
      <c r="A196" s="132" t="str">
        <f t="shared" si="2"/>
        <v>-</v>
      </c>
    </row>
    <row r="197" spans="1:1">
      <c r="A197" s="132" t="str">
        <f t="shared" si="2"/>
        <v>-</v>
      </c>
    </row>
    <row r="198" spans="1:1">
      <c r="A198" s="132" t="str">
        <f t="shared" si="2"/>
        <v>-</v>
      </c>
    </row>
    <row r="199" spans="1:1">
      <c r="A199" s="132" t="str">
        <f t="shared" si="2"/>
        <v>-</v>
      </c>
    </row>
    <row r="200" spans="1:1">
      <c r="A200" s="132" t="str">
        <f t="shared" si="2"/>
        <v>-</v>
      </c>
    </row>
    <row r="201" spans="1:1">
      <c r="A201" s="132" t="str">
        <f t="shared" ref="A201:A264" si="3">C201&amp;"-"&amp;B201</f>
        <v>-</v>
      </c>
    </row>
    <row r="202" spans="1:1">
      <c r="A202" s="132" t="str">
        <f t="shared" si="3"/>
        <v>-</v>
      </c>
    </row>
    <row r="203" spans="1:1">
      <c r="A203" s="132" t="str">
        <f t="shared" si="3"/>
        <v>-</v>
      </c>
    </row>
    <row r="204" spans="1:1">
      <c r="A204" s="132" t="str">
        <f t="shared" si="3"/>
        <v>-</v>
      </c>
    </row>
    <row r="205" spans="1:1">
      <c r="A205" s="132" t="str">
        <f t="shared" si="3"/>
        <v>-</v>
      </c>
    </row>
    <row r="206" spans="1:1">
      <c r="A206" s="132" t="str">
        <f t="shared" si="3"/>
        <v>-</v>
      </c>
    </row>
    <row r="207" spans="1:1">
      <c r="A207" s="132" t="str">
        <f t="shared" si="3"/>
        <v>-</v>
      </c>
    </row>
    <row r="208" spans="1:1">
      <c r="A208" s="132" t="str">
        <f t="shared" si="3"/>
        <v>-</v>
      </c>
    </row>
    <row r="209" spans="1:1">
      <c r="A209" s="132" t="str">
        <f t="shared" si="3"/>
        <v>-</v>
      </c>
    </row>
    <row r="210" spans="1:1">
      <c r="A210" s="132" t="str">
        <f t="shared" si="3"/>
        <v>-</v>
      </c>
    </row>
    <row r="211" spans="1:1">
      <c r="A211" s="132" t="str">
        <f t="shared" si="3"/>
        <v>-</v>
      </c>
    </row>
    <row r="212" spans="1:1">
      <c r="A212" s="132" t="str">
        <f t="shared" si="3"/>
        <v>-</v>
      </c>
    </row>
    <row r="213" spans="1:1">
      <c r="A213" s="132" t="str">
        <f t="shared" si="3"/>
        <v>-</v>
      </c>
    </row>
    <row r="214" spans="1:1">
      <c r="A214" s="132" t="str">
        <f t="shared" si="3"/>
        <v>-</v>
      </c>
    </row>
    <row r="215" spans="1:1">
      <c r="A215" s="132" t="str">
        <f t="shared" si="3"/>
        <v>-</v>
      </c>
    </row>
    <row r="216" spans="1:1">
      <c r="A216" s="132" t="str">
        <f t="shared" si="3"/>
        <v>-</v>
      </c>
    </row>
    <row r="217" spans="1:1">
      <c r="A217" s="132" t="str">
        <f t="shared" si="3"/>
        <v>-</v>
      </c>
    </row>
    <row r="218" spans="1:1">
      <c r="A218" s="132" t="str">
        <f t="shared" si="3"/>
        <v>-</v>
      </c>
    </row>
    <row r="219" spans="1:1">
      <c r="A219" s="132" t="str">
        <f t="shared" si="3"/>
        <v>-</v>
      </c>
    </row>
    <row r="220" spans="1:1">
      <c r="A220" s="132" t="str">
        <f t="shared" si="3"/>
        <v>-</v>
      </c>
    </row>
    <row r="221" spans="1:1">
      <c r="A221" s="132" t="str">
        <f t="shared" si="3"/>
        <v>-</v>
      </c>
    </row>
    <row r="222" spans="1:1">
      <c r="A222" s="132" t="str">
        <f t="shared" si="3"/>
        <v>-</v>
      </c>
    </row>
    <row r="223" spans="1:1">
      <c r="A223" s="132" t="str">
        <f t="shared" si="3"/>
        <v>-</v>
      </c>
    </row>
    <row r="224" spans="1:1">
      <c r="A224" s="132" t="str">
        <f t="shared" si="3"/>
        <v>-</v>
      </c>
    </row>
    <row r="225" spans="1:1">
      <c r="A225" s="132" t="str">
        <f t="shared" si="3"/>
        <v>-</v>
      </c>
    </row>
    <row r="226" spans="1:1">
      <c r="A226" s="132" t="str">
        <f t="shared" si="3"/>
        <v>-</v>
      </c>
    </row>
    <row r="227" spans="1:1">
      <c r="A227" s="132" t="str">
        <f t="shared" si="3"/>
        <v>-</v>
      </c>
    </row>
    <row r="228" spans="1:1">
      <c r="A228" s="132" t="str">
        <f t="shared" si="3"/>
        <v>-</v>
      </c>
    </row>
    <row r="229" spans="1:1">
      <c r="A229" s="132" t="str">
        <f t="shared" si="3"/>
        <v>-</v>
      </c>
    </row>
    <row r="230" spans="1:1">
      <c r="A230" s="132" t="str">
        <f t="shared" si="3"/>
        <v>-</v>
      </c>
    </row>
    <row r="231" spans="1:1">
      <c r="A231" s="132" t="str">
        <f t="shared" si="3"/>
        <v>-</v>
      </c>
    </row>
    <row r="232" spans="1:1">
      <c r="A232" s="132" t="str">
        <f t="shared" si="3"/>
        <v>-</v>
      </c>
    </row>
    <row r="233" spans="1:1">
      <c r="A233" s="132" t="str">
        <f t="shared" si="3"/>
        <v>-</v>
      </c>
    </row>
    <row r="234" spans="1:1">
      <c r="A234" s="132" t="str">
        <f t="shared" si="3"/>
        <v>-</v>
      </c>
    </row>
    <row r="235" spans="1:1">
      <c r="A235" s="132" t="str">
        <f t="shared" si="3"/>
        <v>-</v>
      </c>
    </row>
    <row r="236" spans="1:1">
      <c r="A236" s="132" t="str">
        <f t="shared" si="3"/>
        <v>-</v>
      </c>
    </row>
    <row r="237" spans="1:1">
      <c r="A237" s="132" t="str">
        <f t="shared" si="3"/>
        <v>-</v>
      </c>
    </row>
    <row r="238" spans="1:1">
      <c r="A238" s="132" t="str">
        <f t="shared" si="3"/>
        <v>-</v>
      </c>
    </row>
    <row r="239" spans="1:1">
      <c r="A239" s="132" t="str">
        <f t="shared" si="3"/>
        <v>-</v>
      </c>
    </row>
    <row r="240" spans="1:1">
      <c r="A240" s="132" t="str">
        <f t="shared" si="3"/>
        <v>-</v>
      </c>
    </row>
    <row r="241" spans="1:1">
      <c r="A241" s="132" t="str">
        <f t="shared" si="3"/>
        <v>-</v>
      </c>
    </row>
    <row r="242" spans="1:1">
      <c r="A242" s="132" t="str">
        <f t="shared" si="3"/>
        <v>-</v>
      </c>
    </row>
    <row r="243" spans="1:1">
      <c r="A243" s="132" t="str">
        <f t="shared" si="3"/>
        <v>-</v>
      </c>
    </row>
    <row r="244" spans="1:1">
      <c r="A244" s="132" t="str">
        <f t="shared" si="3"/>
        <v>-</v>
      </c>
    </row>
    <row r="245" spans="1:1">
      <c r="A245" s="132" t="str">
        <f t="shared" si="3"/>
        <v>-</v>
      </c>
    </row>
    <row r="246" spans="1:1">
      <c r="A246" s="132" t="str">
        <f t="shared" si="3"/>
        <v>-</v>
      </c>
    </row>
    <row r="247" spans="1:1">
      <c r="A247" s="132" t="str">
        <f t="shared" si="3"/>
        <v>-</v>
      </c>
    </row>
    <row r="248" spans="1:1">
      <c r="A248" s="132" t="str">
        <f t="shared" si="3"/>
        <v>-</v>
      </c>
    </row>
    <row r="249" spans="1:1">
      <c r="A249" s="132" t="str">
        <f t="shared" si="3"/>
        <v>-</v>
      </c>
    </row>
    <row r="250" spans="1:1">
      <c r="A250" s="132" t="str">
        <f t="shared" si="3"/>
        <v>-</v>
      </c>
    </row>
    <row r="251" spans="1:1">
      <c r="A251" s="132" t="str">
        <f t="shared" si="3"/>
        <v>-</v>
      </c>
    </row>
    <row r="252" spans="1:1">
      <c r="A252" s="132" t="str">
        <f t="shared" si="3"/>
        <v>-</v>
      </c>
    </row>
    <row r="253" spans="1:1">
      <c r="A253" s="132" t="str">
        <f t="shared" si="3"/>
        <v>-</v>
      </c>
    </row>
    <row r="254" spans="1:1">
      <c r="A254" s="132" t="str">
        <f t="shared" si="3"/>
        <v>-</v>
      </c>
    </row>
    <row r="255" spans="1:1">
      <c r="A255" s="132" t="str">
        <f t="shared" si="3"/>
        <v>-</v>
      </c>
    </row>
    <row r="256" spans="1:1">
      <c r="A256" s="132" t="str">
        <f t="shared" si="3"/>
        <v>-</v>
      </c>
    </row>
    <row r="257" spans="1:1">
      <c r="A257" s="132" t="str">
        <f t="shared" si="3"/>
        <v>-</v>
      </c>
    </row>
    <row r="258" spans="1:1">
      <c r="A258" s="132" t="str">
        <f t="shared" si="3"/>
        <v>-</v>
      </c>
    </row>
    <row r="259" spans="1:1">
      <c r="A259" s="132" t="str">
        <f t="shared" si="3"/>
        <v>-</v>
      </c>
    </row>
    <row r="260" spans="1:1">
      <c r="A260" s="132" t="str">
        <f t="shared" si="3"/>
        <v>-</v>
      </c>
    </row>
    <row r="261" spans="1:1">
      <c r="A261" s="132" t="str">
        <f t="shared" si="3"/>
        <v>-</v>
      </c>
    </row>
    <row r="262" spans="1:1">
      <c r="A262" s="132" t="str">
        <f t="shared" si="3"/>
        <v>-</v>
      </c>
    </row>
    <row r="263" spans="1:1">
      <c r="A263" s="132" t="str">
        <f t="shared" si="3"/>
        <v>-</v>
      </c>
    </row>
    <row r="264" spans="1:1">
      <c r="A264" s="132" t="str">
        <f t="shared" si="3"/>
        <v>-</v>
      </c>
    </row>
    <row r="265" spans="1:1">
      <c r="A265" s="132" t="str">
        <f t="shared" ref="A265:A328" si="4">C265&amp;"-"&amp;B265</f>
        <v>-</v>
      </c>
    </row>
    <row r="266" spans="1:1">
      <c r="A266" s="132" t="str">
        <f t="shared" si="4"/>
        <v>-</v>
      </c>
    </row>
    <row r="267" spans="1:1">
      <c r="A267" s="132" t="str">
        <f t="shared" si="4"/>
        <v>-</v>
      </c>
    </row>
    <row r="268" spans="1:1">
      <c r="A268" s="132" t="str">
        <f t="shared" si="4"/>
        <v>-</v>
      </c>
    </row>
    <row r="269" spans="1:1">
      <c r="A269" s="132" t="str">
        <f t="shared" si="4"/>
        <v>-</v>
      </c>
    </row>
    <row r="270" spans="1:1">
      <c r="A270" s="132" t="str">
        <f t="shared" si="4"/>
        <v>-</v>
      </c>
    </row>
    <row r="271" spans="1:1">
      <c r="A271" s="132" t="str">
        <f t="shared" si="4"/>
        <v>-</v>
      </c>
    </row>
    <row r="272" spans="1:1">
      <c r="A272" s="132" t="str">
        <f t="shared" si="4"/>
        <v>-</v>
      </c>
    </row>
    <row r="273" spans="1:1">
      <c r="A273" s="132" t="str">
        <f t="shared" si="4"/>
        <v>-</v>
      </c>
    </row>
    <row r="274" spans="1:1">
      <c r="A274" s="132" t="str">
        <f t="shared" si="4"/>
        <v>-</v>
      </c>
    </row>
    <row r="275" spans="1:1">
      <c r="A275" s="132" t="str">
        <f t="shared" si="4"/>
        <v>-</v>
      </c>
    </row>
    <row r="276" spans="1:1">
      <c r="A276" s="132" t="str">
        <f t="shared" si="4"/>
        <v>-</v>
      </c>
    </row>
    <row r="277" spans="1:1">
      <c r="A277" s="132" t="str">
        <f t="shared" si="4"/>
        <v>-</v>
      </c>
    </row>
    <row r="278" spans="1:1">
      <c r="A278" s="132" t="str">
        <f t="shared" si="4"/>
        <v>-</v>
      </c>
    </row>
    <row r="279" spans="1:1">
      <c r="A279" s="132" t="str">
        <f t="shared" si="4"/>
        <v>-</v>
      </c>
    </row>
    <row r="280" spans="1:1">
      <c r="A280" s="132" t="str">
        <f t="shared" si="4"/>
        <v>-</v>
      </c>
    </row>
    <row r="281" spans="1:1">
      <c r="A281" s="132" t="str">
        <f t="shared" si="4"/>
        <v>-</v>
      </c>
    </row>
    <row r="282" spans="1:1">
      <c r="A282" s="132" t="str">
        <f t="shared" si="4"/>
        <v>-</v>
      </c>
    </row>
    <row r="283" spans="1:1">
      <c r="A283" s="132" t="str">
        <f t="shared" si="4"/>
        <v>-</v>
      </c>
    </row>
    <row r="284" spans="1:1">
      <c r="A284" s="132" t="str">
        <f t="shared" si="4"/>
        <v>-</v>
      </c>
    </row>
    <row r="285" spans="1:1">
      <c r="A285" s="132" t="str">
        <f t="shared" si="4"/>
        <v>-</v>
      </c>
    </row>
    <row r="286" spans="1:1">
      <c r="A286" s="132" t="str">
        <f t="shared" si="4"/>
        <v>-</v>
      </c>
    </row>
    <row r="287" spans="1:1">
      <c r="A287" s="132" t="str">
        <f t="shared" si="4"/>
        <v>-</v>
      </c>
    </row>
    <row r="288" spans="1:1">
      <c r="A288" s="132" t="str">
        <f t="shared" si="4"/>
        <v>-</v>
      </c>
    </row>
    <row r="289" spans="1:1">
      <c r="A289" s="132" t="str">
        <f t="shared" si="4"/>
        <v>-</v>
      </c>
    </row>
    <row r="290" spans="1:1">
      <c r="A290" s="132" t="str">
        <f t="shared" si="4"/>
        <v>-</v>
      </c>
    </row>
    <row r="291" spans="1:1">
      <c r="A291" s="132" t="str">
        <f t="shared" si="4"/>
        <v>-</v>
      </c>
    </row>
    <row r="292" spans="1:1">
      <c r="A292" s="132" t="str">
        <f t="shared" si="4"/>
        <v>-</v>
      </c>
    </row>
    <row r="293" spans="1:1">
      <c r="A293" s="132" t="str">
        <f t="shared" si="4"/>
        <v>-</v>
      </c>
    </row>
    <row r="294" spans="1:1">
      <c r="A294" s="132" t="str">
        <f t="shared" si="4"/>
        <v>-</v>
      </c>
    </row>
    <row r="295" spans="1:1">
      <c r="A295" s="132" t="str">
        <f t="shared" si="4"/>
        <v>-</v>
      </c>
    </row>
    <row r="296" spans="1:1">
      <c r="A296" s="132" t="str">
        <f t="shared" si="4"/>
        <v>-</v>
      </c>
    </row>
    <row r="297" spans="1:1">
      <c r="A297" s="132" t="str">
        <f t="shared" si="4"/>
        <v>-</v>
      </c>
    </row>
    <row r="298" spans="1:1">
      <c r="A298" s="132" t="str">
        <f t="shared" si="4"/>
        <v>-</v>
      </c>
    </row>
    <row r="299" spans="1:1">
      <c r="A299" s="132" t="str">
        <f t="shared" si="4"/>
        <v>-</v>
      </c>
    </row>
    <row r="300" spans="1:1">
      <c r="A300" s="132" t="str">
        <f t="shared" si="4"/>
        <v>-</v>
      </c>
    </row>
    <row r="301" spans="1:1">
      <c r="A301" s="132" t="str">
        <f t="shared" si="4"/>
        <v>-</v>
      </c>
    </row>
    <row r="302" spans="1:1">
      <c r="A302" s="132" t="str">
        <f t="shared" si="4"/>
        <v>-</v>
      </c>
    </row>
    <row r="303" spans="1:1">
      <c r="A303" s="132" t="str">
        <f t="shared" si="4"/>
        <v>-</v>
      </c>
    </row>
    <row r="304" spans="1:1">
      <c r="A304" s="132" t="str">
        <f t="shared" si="4"/>
        <v>-</v>
      </c>
    </row>
    <row r="305" spans="1:1">
      <c r="A305" s="132" t="str">
        <f t="shared" si="4"/>
        <v>-</v>
      </c>
    </row>
    <row r="306" spans="1:1">
      <c r="A306" s="132" t="str">
        <f t="shared" si="4"/>
        <v>-</v>
      </c>
    </row>
    <row r="307" spans="1:1">
      <c r="A307" s="132" t="str">
        <f t="shared" si="4"/>
        <v>-</v>
      </c>
    </row>
    <row r="308" spans="1:1">
      <c r="A308" s="132" t="str">
        <f t="shared" si="4"/>
        <v>-</v>
      </c>
    </row>
    <row r="309" spans="1:1">
      <c r="A309" s="132" t="str">
        <f t="shared" si="4"/>
        <v>-</v>
      </c>
    </row>
    <row r="310" spans="1:1">
      <c r="A310" s="132" t="str">
        <f t="shared" si="4"/>
        <v>-</v>
      </c>
    </row>
    <row r="311" spans="1:1">
      <c r="A311" s="132" t="str">
        <f t="shared" si="4"/>
        <v>-</v>
      </c>
    </row>
    <row r="312" spans="1:1">
      <c r="A312" s="132" t="str">
        <f t="shared" si="4"/>
        <v>-</v>
      </c>
    </row>
    <row r="313" spans="1:1">
      <c r="A313" s="132" t="str">
        <f t="shared" si="4"/>
        <v>-</v>
      </c>
    </row>
    <row r="314" spans="1:1">
      <c r="A314" s="132" t="str">
        <f t="shared" si="4"/>
        <v>-</v>
      </c>
    </row>
    <row r="315" spans="1:1">
      <c r="A315" s="132" t="str">
        <f t="shared" si="4"/>
        <v>-</v>
      </c>
    </row>
    <row r="316" spans="1:1">
      <c r="A316" s="132" t="str">
        <f t="shared" si="4"/>
        <v>-</v>
      </c>
    </row>
    <row r="317" spans="1:1">
      <c r="A317" s="132" t="str">
        <f t="shared" si="4"/>
        <v>-</v>
      </c>
    </row>
    <row r="318" spans="1:1">
      <c r="A318" s="132" t="str">
        <f t="shared" si="4"/>
        <v>-</v>
      </c>
    </row>
    <row r="319" spans="1:1">
      <c r="A319" s="132" t="str">
        <f t="shared" si="4"/>
        <v>-</v>
      </c>
    </row>
    <row r="320" spans="1:1">
      <c r="A320" s="132" t="str">
        <f t="shared" si="4"/>
        <v>-</v>
      </c>
    </row>
    <row r="321" spans="1:1">
      <c r="A321" s="132" t="str">
        <f t="shared" si="4"/>
        <v>-</v>
      </c>
    </row>
    <row r="322" spans="1:1">
      <c r="A322" s="132" t="str">
        <f t="shared" si="4"/>
        <v>-</v>
      </c>
    </row>
    <row r="323" spans="1:1">
      <c r="A323" s="132" t="str">
        <f t="shared" si="4"/>
        <v>-</v>
      </c>
    </row>
    <row r="324" spans="1:1">
      <c r="A324" s="132" t="str">
        <f t="shared" si="4"/>
        <v>-</v>
      </c>
    </row>
    <row r="325" spans="1:1">
      <c r="A325" s="132" t="str">
        <f t="shared" si="4"/>
        <v>-</v>
      </c>
    </row>
    <row r="326" spans="1:1">
      <c r="A326" s="132" t="str">
        <f t="shared" si="4"/>
        <v>-</v>
      </c>
    </row>
    <row r="327" spans="1:1">
      <c r="A327" s="132" t="str">
        <f t="shared" si="4"/>
        <v>-</v>
      </c>
    </row>
    <row r="328" spans="1:1">
      <c r="A328" s="132" t="str">
        <f t="shared" si="4"/>
        <v>-</v>
      </c>
    </row>
    <row r="329" spans="1:1">
      <c r="A329" s="132" t="str">
        <f t="shared" ref="A329:A376" si="5">C329&amp;"-"&amp;B329</f>
        <v>-</v>
      </c>
    </row>
    <row r="330" spans="1:1">
      <c r="A330" s="132" t="str">
        <f t="shared" si="5"/>
        <v>-</v>
      </c>
    </row>
    <row r="331" spans="1:1">
      <c r="A331" s="132" t="str">
        <f t="shared" si="5"/>
        <v>-</v>
      </c>
    </row>
    <row r="332" spans="1:1">
      <c r="A332" s="132" t="str">
        <f t="shared" si="5"/>
        <v>-</v>
      </c>
    </row>
    <row r="333" spans="1:1">
      <c r="A333" s="132" t="str">
        <f t="shared" si="5"/>
        <v>-</v>
      </c>
    </row>
    <row r="334" spans="1:1">
      <c r="A334" s="132" t="str">
        <f t="shared" si="5"/>
        <v>-</v>
      </c>
    </row>
    <row r="335" spans="1:1">
      <c r="A335" s="132" t="str">
        <f t="shared" si="5"/>
        <v>-</v>
      </c>
    </row>
    <row r="336" spans="1:1">
      <c r="A336" s="132" t="str">
        <f t="shared" si="5"/>
        <v>-</v>
      </c>
    </row>
    <row r="337" spans="1:1">
      <c r="A337" s="132" t="str">
        <f t="shared" si="5"/>
        <v>-</v>
      </c>
    </row>
    <row r="338" spans="1:1">
      <c r="A338" s="132" t="str">
        <f t="shared" si="5"/>
        <v>-</v>
      </c>
    </row>
    <row r="339" spans="1:1">
      <c r="A339" s="132" t="str">
        <f t="shared" si="5"/>
        <v>-</v>
      </c>
    </row>
    <row r="340" spans="1:1">
      <c r="A340" s="132" t="str">
        <f t="shared" si="5"/>
        <v>-</v>
      </c>
    </row>
    <row r="341" spans="1:1">
      <c r="A341" s="132" t="str">
        <f t="shared" si="5"/>
        <v>-</v>
      </c>
    </row>
    <row r="342" spans="1:1">
      <c r="A342" s="132" t="str">
        <f t="shared" si="5"/>
        <v>-</v>
      </c>
    </row>
    <row r="343" spans="1:1">
      <c r="A343" s="132" t="str">
        <f t="shared" si="5"/>
        <v>-</v>
      </c>
    </row>
    <row r="344" spans="1:1">
      <c r="A344" s="132" t="str">
        <f t="shared" si="5"/>
        <v>-</v>
      </c>
    </row>
    <row r="345" spans="1:1">
      <c r="A345" s="132" t="str">
        <f t="shared" si="5"/>
        <v>-</v>
      </c>
    </row>
    <row r="346" spans="1:1">
      <c r="A346" s="132" t="str">
        <f t="shared" si="5"/>
        <v>-</v>
      </c>
    </row>
    <row r="347" spans="1:1">
      <c r="A347" s="132" t="str">
        <f t="shared" si="5"/>
        <v>-</v>
      </c>
    </row>
    <row r="348" spans="1:1">
      <c r="A348" s="132" t="str">
        <f t="shared" si="5"/>
        <v>-</v>
      </c>
    </row>
    <row r="349" spans="1:1">
      <c r="A349" s="132" t="str">
        <f t="shared" si="5"/>
        <v>-</v>
      </c>
    </row>
    <row r="350" spans="1:1">
      <c r="A350" s="132" t="str">
        <f t="shared" si="5"/>
        <v>-</v>
      </c>
    </row>
    <row r="351" spans="1:1">
      <c r="A351" s="132" t="str">
        <f t="shared" si="5"/>
        <v>-</v>
      </c>
    </row>
    <row r="352" spans="1:1">
      <c r="A352" s="132" t="str">
        <f t="shared" si="5"/>
        <v>-</v>
      </c>
    </row>
    <row r="353" spans="1:1">
      <c r="A353" s="132" t="str">
        <f t="shared" si="5"/>
        <v>-</v>
      </c>
    </row>
    <row r="354" spans="1:1">
      <c r="A354" s="132" t="str">
        <f t="shared" si="5"/>
        <v>-</v>
      </c>
    </row>
    <row r="355" spans="1:1">
      <c r="A355" s="132" t="str">
        <f t="shared" si="5"/>
        <v>-</v>
      </c>
    </row>
    <row r="356" spans="1:1">
      <c r="A356" s="132" t="str">
        <f t="shared" si="5"/>
        <v>-</v>
      </c>
    </row>
    <row r="357" spans="1:1">
      <c r="A357" s="132" t="str">
        <f t="shared" si="5"/>
        <v>-</v>
      </c>
    </row>
    <row r="358" spans="1:1">
      <c r="A358" s="132" t="str">
        <f t="shared" si="5"/>
        <v>-</v>
      </c>
    </row>
    <row r="359" spans="1:1">
      <c r="A359" s="132" t="str">
        <f t="shared" si="5"/>
        <v>-</v>
      </c>
    </row>
    <row r="360" spans="1:1">
      <c r="A360" s="132" t="str">
        <f t="shared" si="5"/>
        <v>-</v>
      </c>
    </row>
    <row r="361" spans="1:1">
      <c r="A361" s="132" t="str">
        <f t="shared" si="5"/>
        <v>-</v>
      </c>
    </row>
    <row r="362" spans="1:1">
      <c r="A362" s="132" t="str">
        <f t="shared" si="5"/>
        <v>-</v>
      </c>
    </row>
    <row r="363" spans="1:1">
      <c r="A363" s="132" t="str">
        <f t="shared" si="5"/>
        <v>-</v>
      </c>
    </row>
    <row r="364" spans="1:1">
      <c r="A364" s="132" t="str">
        <f t="shared" si="5"/>
        <v>-</v>
      </c>
    </row>
    <row r="365" spans="1:1">
      <c r="A365" s="132" t="str">
        <f t="shared" si="5"/>
        <v>-</v>
      </c>
    </row>
    <row r="366" spans="1:1">
      <c r="A366" s="132" t="str">
        <f t="shared" si="5"/>
        <v>-</v>
      </c>
    </row>
    <row r="367" spans="1:1">
      <c r="A367" s="132" t="str">
        <f t="shared" si="5"/>
        <v>-</v>
      </c>
    </row>
    <row r="368" spans="1:1">
      <c r="A368" s="132" t="str">
        <f t="shared" si="5"/>
        <v>-</v>
      </c>
    </row>
    <row r="369" spans="1:1">
      <c r="A369" s="132" t="str">
        <f t="shared" si="5"/>
        <v>-</v>
      </c>
    </row>
    <row r="370" spans="1:1">
      <c r="A370" s="132" t="str">
        <f t="shared" si="5"/>
        <v>-</v>
      </c>
    </row>
    <row r="371" spans="1:1">
      <c r="A371" s="132" t="str">
        <f t="shared" si="5"/>
        <v>-</v>
      </c>
    </row>
    <row r="372" spans="1:1">
      <c r="A372" s="132" t="str">
        <f t="shared" si="5"/>
        <v>-</v>
      </c>
    </row>
    <row r="373" spans="1:1">
      <c r="A373" s="132" t="str">
        <f t="shared" si="5"/>
        <v>-</v>
      </c>
    </row>
    <row r="374" spans="1:1">
      <c r="A374" s="132" t="str">
        <f t="shared" si="5"/>
        <v>-</v>
      </c>
    </row>
    <row r="375" spans="1:1">
      <c r="A375" s="132" t="str">
        <f t="shared" si="5"/>
        <v>-</v>
      </c>
    </row>
    <row r="376" spans="1:1">
      <c r="A376" s="132" t="str">
        <f t="shared" si="5"/>
        <v>-</v>
      </c>
    </row>
  </sheetData>
  <phoneticPr fontId="18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N35"/>
  <sheetViews>
    <sheetView workbookViewId="0">
      <selection activeCell="G13" sqref="G13"/>
    </sheetView>
  </sheetViews>
  <sheetFormatPr defaultRowHeight="13.5"/>
  <cols>
    <col min="1" max="1" width="10.5" bestFit="1" customWidth="1"/>
    <col min="2" max="3" width="14.875" bestFit="1" customWidth="1"/>
    <col min="5" max="7" width="14.875" bestFit="1" customWidth="1"/>
    <col min="8" max="8" width="14.875" style="58" customWidth="1"/>
    <col min="9" max="9" width="14.875" bestFit="1" customWidth="1"/>
    <col min="11" max="12" width="9" style="37"/>
  </cols>
  <sheetData>
    <row r="1" spans="1:14" s="58" customFormat="1">
      <c r="B1" s="123" t="s">
        <v>61</v>
      </c>
      <c r="C1" s="123"/>
      <c r="E1" s="136" t="s">
        <v>62</v>
      </c>
      <c r="F1" s="136"/>
      <c r="G1" s="136" t="s">
        <v>62</v>
      </c>
      <c r="H1" s="136"/>
      <c r="I1" s="136"/>
      <c r="J1" s="136"/>
      <c r="K1" s="133"/>
      <c r="L1" s="133"/>
    </row>
    <row r="2" spans="1:14">
      <c r="A2" s="43"/>
      <c r="B2" s="134" t="s">
        <v>8</v>
      </c>
      <c r="C2" s="40" t="s">
        <v>14</v>
      </c>
      <c r="E2" s="137" t="s">
        <v>14</v>
      </c>
      <c r="F2" s="137" t="s">
        <v>14</v>
      </c>
      <c r="G2" s="137" t="s">
        <v>14</v>
      </c>
      <c r="H2" s="137"/>
      <c r="I2" s="137" t="s">
        <v>14</v>
      </c>
      <c r="J2" s="137"/>
    </row>
    <row r="3" spans="1:14">
      <c r="A3" s="43"/>
      <c r="B3" s="135" t="s">
        <v>112</v>
      </c>
      <c r="C3" s="89" t="s">
        <v>112</v>
      </c>
      <c r="E3" s="137" t="s">
        <v>85</v>
      </c>
      <c r="F3" s="137" t="s">
        <v>87</v>
      </c>
      <c r="G3" s="137" t="s">
        <v>86</v>
      </c>
      <c r="H3" s="137" t="s">
        <v>63</v>
      </c>
      <c r="I3" s="137" t="s">
        <v>88</v>
      </c>
      <c r="J3" s="137" t="s">
        <v>63</v>
      </c>
    </row>
    <row r="4" spans="1:14">
      <c r="A4" s="43"/>
      <c r="B4" s="135" t="s">
        <v>13</v>
      </c>
      <c r="C4" s="89" t="s">
        <v>13</v>
      </c>
      <c r="E4" s="137" t="s">
        <v>13</v>
      </c>
      <c r="F4" s="137" t="s">
        <v>13</v>
      </c>
      <c r="G4" s="137" t="s">
        <v>12</v>
      </c>
      <c r="H4" s="137" t="s">
        <v>12</v>
      </c>
      <c r="I4" s="137" t="s">
        <v>12</v>
      </c>
      <c r="J4" s="137" t="s">
        <v>12</v>
      </c>
      <c r="M4" s="81"/>
      <c r="N4" s="81"/>
    </row>
    <row r="5" spans="1:14">
      <c r="A5" s="43" t="s">
        <v>30</v>
      </c>
      <c r="B5" s="135">
        <v>0.503</v>
      </c>
      <c r="C5" s="89">
        <v>0.51300000000000001</v>
      </c>
      <c r="E5" s="137">
        <v>2.6269999999999998</v>
      </c>
      <c r="F5" s="137">
        <v>0.47099999999999997</v>
      </c>
      <c r="G5" s="137">
        <v>8380.0400000000009</v>
      </c>
      <c r="H5" s="137">
        <f>G5</f>
        <v>8380.0400000000009</v>
      </c>
      <c r="I5" s="137">
        <v>1360.77</v>
      </c>
      <c r="J5" s="137">
        <f>I5</f>
        <v>1360.77</v>
      </c>
      <c r="M5" s="81"/>
      <c r="N5" s="81"/>
    </row>
    <row r="6" spans="1:14">
      <c r="A6" s="43" t="s">
        <v>31</v>
      </c>
      <c r="B6" s="135">
        <v>0.38700000000000001</v>
      </c>
      <c r="C6" s="89">
        <v>0.39400000000000002</v>
      </c>
      <c r="E6" s="137">
        <v>1.964</v>
      </c>
      <c r="F6" s="137">
        <v>0.35399999999999998</v>
      </c>
      <c r="G6" s="137">
        <v>12310.51</v>
      </c>
      <c r="H6" s="137">
        <f>G6-G5</f>
        <v>3930.4699999999993</v>
      </c>
      <c r="I6" s="137">
        <v>1999.01</v>
      </c>
      <c r="J6" s="137">
        <f>I6-I5</f>
        <v>638.24</v>
      </c>
      <c r="M6" s="81"/>
      <c r="N6" s="81"/>
    </row>
    <row r="7" spans="1:14">
      <c r="A7" s="43" t="s">
        <v>32</v>
      </c>
      <c r="B7" s="135">
        <v>0.377</v>
      </c>
      <c r="C7" s="89">
        <v>0.38400000000000001</v>
      </c>
      <c r="E7" s="137">
        <v>1.54</v>
      </c>
      <c r="F7" s="137">
        <v>0.29699999999999999</v>
      </c>
      <c r="G7" s="137">
        <v>18530.59</v>
      </c>
      <c r="H7" s="137">
        <f>G7-G6</f>
        <v>6220.08</v>
      </c>
      <c r="I7" s="137">
        <v>3009.04</v>
      </c>
      <c r="J7" s="137">
        <f>I7-I6</f>
        <v>1010.03</v>
      </c>
      <c r="M7" s="81"/>
      <c r="N7" s="81"/>
    </row>
    <row r="8" spans="1:14">
      <c r="A8" s="43" t="s">
        <v>33</v>
      </c>
      <c r="B8" s="135">
        <v>0.39300000000000002</v>
      </c>
      <c r="C8" s="89">
        <v>0.4</v>
      </c>
      <c r="E8" s="137">
        <v>1.679</v>
      </c>
      <c r="F8" s="137">
        <v>0.30499999999999999</v>
      </c>
      <c r="G8" s="137">
        <v>22912.880000000001</v>
      </c>
      <c r="H8" s="137">
        <f t="shared" ref="H8:J34" si="0">G8-G7</f>
        <v>4382.2900000000009</v>
      </c>
      <c r="I8" s="137">
        <v>3720.65</v>
      </c>
      <c r="J8" s="137">
        <f t="shared" si="0"/>
        <v>711.61000000000013</v>
      </c>
      <c r="M8" s="81"/>
      <c r="N8" s="81"/>
    </row>
    <row r="9" spans="1:14">
      <c r="A9" s="43" t="s">
        <v>34</v>
      </c>
      <c r="B9" s="135">
        <v>0.39600000000000002</v>
      </c>
      <c r="C9" s="89">
        <v>0.40300000000000002</v>
      </c>
      <c r="E9" s="137">
        <v>1.8129999999999999</v>
      </c>
      <c r="F9" s="137">
        <v>0.32300000000000001</v>
      </c>
      <c r="G9" s="137">
        <v>26953.49</v>
      </c>
      <c r="H9" s="137">
        <f t="shared" si="0"/>
        <v>4040.6100000000006</v>
      </c>
      <c r="I9" s="137">
        <v>4376.7700000000004</v>
      </c>
      <c r="J9" s="137">
        <f t="shared" si="0"/>
        <v>656.12000000000035</v>
      </c>
      <c r="M9" s="81"/>
      <c r="N9" s="81"/>
    </row>
    <row r="10" spans="1:14">
      <c r="A10" s="43" t="s">
        <v>35</v>
      </c>
      <c r="B10" s="135">
        <v>0.39300000000000002</v>
      </c>
      <c r="C10" s="89">
        <v>0.40100000000000002</v>
      </c>
      <c r="E10" s="137">
        <v>1.9430000000000001</v>
      </c>
      <c r="F10" s="137">
        <v>0.34100000000000003</v>
      </c>
      <c r="G10" s="137">
        <v>31583.34</v>
      </c>
      <c r="H10" s="137">
        <f t="shared" si="0"/>
        <v>4629.8499999999985</v>
      </c>
      <c r="I10" s="137">
        <v>5128.58</v>
      </c>
      <c r="J10" s="137">
        <f t="shared" si="0"/>
        <v>751.80999999999949</v>
      </c>
      <c r="M10" s="81"/>
      <c r="N10" s="81"/>
    </row>
    <row r="11" spans="1:14">
      <c r="A11" s="43" t="s">
        <v>36</v>
      </c>
      <c r="B11" s="135">
        <v>0.38900000000000001</v>
      </c>
      <c r="C11" s="89">
        <v>0.39600000000000002</v>
      </c>
      <c r="E11" s="137">
        <v>2.0750000000000002</v>
      </c>
      <c r="F11" s="137">
        <v>0.36399999999999999</v>
      </c>
      <c r="G11" s="137">
        <v>36738.14</v>
      </c>
      <c r="H11" s="137">
        <f t="shared" si="0"/>
        <v>5154.7999999999993</v>
      </c>
      <c r="I11" s="137">
        <v>5965.63</v>
      </c>
      <c r="J11" s="137">
        <f t="shared" si="0"/>
        <v>837.05000000000018</v>
      </c>
      <c r="M11" s="81"/>
      <c r="N11" s="81"/>
    </row>
    <row r="12" spans="1:14">
      <c r="A12" s="43" t="s">
        <v>37</v>
      </c>
      <c r="B12" s="135">
        <v>0.38100000000000001</v>
      </c>
      <c r="C12" s="89">
        <v>0.38800000000000001</v>
      </c>
      <c r="E12" s="137">
        <v>2.1120000000000001</v>
      </c>
      <c r="F12" s="137">
        <v>0.371</v>
      </c>
      <c r="G12" s="137">
        <v>40346.15</v>
      </c>
      <c r="H12" s="137">
        <f t="shared" si="0"/>
        <v>3608.010000000002</v>
      </c>
      <c r="I12" s="137">
        <v>6551.5</v>
      </c>
      <c r="J12" s="137">
        <f t="shared" si="0"/>
        <v>585.86999999999989</v>
      </c>
      <c r="M12" s="81"/>
      <c r="N12" s="81"/>
    </row>
    <row r="13" spans="1:14">
      <c r="A13" s="43" t="s">
        <v>38</v>
      </c>
      <c r="B13" s="135">
        <v>0.312</v>
      </c>
      <c r="C13" s="89">
        <v>0.317</v>
      </c>
      <c r="E13" s="137">
        <v>1.827</v>
      </c>
      <c r="F13" s="137">
        <v>0.30099999999999999</v>
      </c>
      <c r="G13" s="137">
        <v>42855.05</v>
      </c>
      <c r="H13" s="137">
        <f t="shared" si="0"/>
        <v>2508.9000000000015</v>
      </c>
      <c r="I13" s="137">
        <v>6958.9</v>
      </c>
      <c r="J13" s="137">
        <f t="shared" si="0"/>
        <v>407.39999999999964</v>
      </c>
      <c r="M13" s="81"/>
      <c r="N13" s="81"/>
    </row>
    <row r="14" spans="1:14">
      <c r="A14" s="43" t="s">
        <v>39</v>
      </c>
      <c r="B14" s="135">
        <v>0.11</v>
      </c>
      <c r="C14" s="89">
        <v>0.112</v>
      </c>
      <c r="E14" s="137">
        <v>1.7749999999999999</v>
      </c>
      <c r="F14" s="137">
        <v>0.26200000000000001</v>
      </c>
      <c r="G14" s="137">
        <v>45626.25</v>
      </c>
      <c r="H14" s="137">
        <f t="shared" si="0"/>
        <v>2771.1999999999971</v>
      </c>
      <c r="I14" s="137">
        <v>7408.9</v>
      </c>
      <c r="J14" s="137">
        <f t="shared" si="0"/>
        <v>450</v>
      </c>
      <c r="M14" s="81"/>
      <c r="N14" s="81"/>
    </row>
    <row r="15" spans="1:14">
      <c r="A15" s="43" t="s">
        <v>40</v>
      </c>
      <c r="B15" s="135">
        <v>0.21099999999999999</v>
      </c>
      <c r="C15" s="89">
        <v>0.214</v>
      </c>
      <c r="E15" s="137">
        <v>1.7829999999999999</v>
      </c>
      <c r="F15" s="137">
        <v>0.25900000000000001</v>
      </c>
      <c r="G15" s="137">
        <v>48810.54</v>
      </c>
      <c r="H15" s="137">
        <f t="shared" si="0"/>
        <v>3184.2900000000009</v>
      </c>
      <c r="I15" s="137">
        <v>7925.97</v>
      </c>
      <c r="J15" s="137">
        <f t="shared" si="0"/>
        <v>517.07000000000062</v>
      </c>
      <c r="M15" s="81"/>
      <c r="N15" s="81"/>
    </row>
    <row r="16" spans="1:14">
      <c r="A16" s="43" t="s">
        <v>41</v>
      </c>
      <c r="B16" s="135">
        <v>0.24199999999999999</v>
      </c>
      <c r="C16" s="89">
        <v>0.246</v>
      </c>
      <c r="E16" s="137">
        <v>1.851</v>
      </c>
      <c r="F16" s="137">
        <v>0.26700000000000002</v>
      </c>
      <c r="G16" s="137">
        <v>51018.86</v>
      </c>
      <c r="H16" s="137">
        <f t="shared" si="0"/>
        <v>2208.3199999999997</v>
      </c>
      <c r="I16" s="137">
        <v>8284.57</v>
      </c>
      <c r="J16" s="137">
        <f t="shared" si="0"/>
        <v>358.59999999999945</v>
      </c>
      <c r="M16" s="81"/>
      <c r="N16" s="81"/>
    </row>
    <row r="17" spans="1:14">
      <c r="A17" s="43" t="s">
        <v>42</v>
      </c>
      <c r="B17" s="135">
        <v>0.24099999999999999</v>
      </c>
      <c r="C17" s="89">
        <v>0.245</v>
      </c>
      <c r="E17" s="137">
        <v>1.855</v>
      </c>
      <c r="F17" s="137">
        <v>0.26200000000000001</v>
      </c>
      <c r="G17" s="137">
        <v>53340.74</v>
      </c>
      <c r="H17" s="137">
        <f t="shared" si="0"/>
        <v>2321.8799999999974</v>
      </c>
      <c r="I17" s="137">
        <v>8661.6</v>
      </c>
      <c r="J17" s="137">
        <f t="shared" si="0"/>
        <v>377.03000000000065</v>
      </c>
      <c r="M17" s="81"/>
      <c r="N17" s="81"/>
    </row>
    <row r="18" spans="1:14">
      <c r="A18" s="43" t="s">
        <v>43</v>
      </c>
      <c r="B18" s="135">
        <v>0.186</v>
      </c>
      <c r="C18" s="89">
        <v>0.19</v>
      </c>
      <c r="E18" s="137">
        <v>1.7809999999999999</v>
      </c>
      <c r="F18" s="137">
        <v>0.24199999999999999</v>
      </c>
      <c r="G18" s="137">
        <v>55525.19</v>
      </c>
      <c r="H18" s="137">
        <f t="shared" si="0"/>
        <v>2184.4500000000044</v>
      </c>
      <c r="I18" s="137">
        <v>9016.31</v>
      </c>
      <c r="J18" s="137">
        <f t="shared" si="0"/>
        <v>354.70999999999913</v>
      </c>
      <c r="M18" s="81"/>
      <c r="N18" s="81"/>
    </row>
    <row r="19" spans="1:14">
      <c r="A19" s="43" t="s">
        <v>44</v>
      </c>
      <c r="B19" s="135">
        <v>0.1</v>
      </c>
      <c r="C19" s="89">
        <v>0.10199999999999999</v>
      </c>
      <c r="E19" s="137">
        <v>1.766</v>
      </c>
      <c r="F19" s="137">
        <v>0.23799999999999999</v>
      </c>
      <c r="G19" s="137">
        <v>58020.86</v>
      </c>
      <c r="H19" s="137">
        <f t="shared" si="0"/>
        <v>2495.6699999999983</v>
      </c>
      <c r="I19" s="137">
        <v>9421.57</v>
      </c>
      <c r="J19" s="137">
        <f t="shared" si="0"/>
        <v>405.26000000000022</v>
      </c>
      <c r="M19" s="81"/>
      <c r="N19" s="81"/>
    </row>
    <row r="20" spans="1:14">
      <c r="A20" s="43" t="s">
        <v>45</v>
      </c>
      <c r="B20" s="135">
        <v>0.28699999999999998</v>
      </c>
      <c r="C20" s="89">
        <v>0.29299999999999998</v>
      </c>
      <c r="E20" s="137">
        <v>2.84</v>
      </c>
      <c r="F20" s="137">
        <v>0.39900000000000002</v>
      </c>
      <c r="G20" s="137">
        <v>60912.22</v>
      </c>
      <c r="H20" s="137">
        <f t="shared" si="0"/>
        <v>2891.3600000000006</v>
      </c>
      <c r="I20" s="137">
        <v>9891.07</v>
      </c>
      <c r="J20" s="137">
        <f t="shared" si="0"/>
        <v>469.5</v>
      </c>
      <c r="M20" s="81"/>
      <c r="N20" s="81"/>
    </row>
    <row r="21" spans="1:14">
      <c r="A21" s="43" t="s">
        <v>46</v>
      </c>
      <c r="B21" s="135">
        <v>0.35499999999999998</v>
      </c>
      <c r="C21" s="89">
        <v>0.36199999999999999</v>
      </c>
      <c r="E21" s="137">
        <v>3.5139999999999998</v>
      </c>
      <c r="F21" s="137">
        <v>0.45800000000000002</v>
      </c>
      <c r="G21" s="137">
        <v>62688.86</v>
      </c>
      <c r="H21" s="137">
        <f t="shared" si="0"/>
        <v>1776.6399999999994</v>
      </c>
      <c r="I21" s="137">
        <v>10179.56</v>
      </c>
      <c r="J21" s="137">
        <f t="shared" si="0"/>
        <v>288.48999999999978</v>
      </c>
      <c r="M21" s="81"/>
      <c r="N21" s="81"/>
    </row>
    <row r="22" spans="1:14">
      <c r="A22" s="43" t="s">
        <v>47</v>
      </c>
      <c r="B22" s="135">
        <v>0.317</v>
      </c>
      <c r="C22" s="89">
        <v>0.32300000000000001</v>
      </c>
      <c r="E22" s="137">
        <v>3.2669999999999999</v>
      </c>
      <c r="F22" s="137">
        <v>0.39700000000000002</v>
      </c>
      <c r="G22" s="137">
        <v>64097.11</v>
      </c>
      <c r="H22" s="137">
        <f t="shared" si="0"/>
        <v>1408.25</v>
      </c>
      <c r="I22" s="137">
        <v>10408.24</v>
      </c>
      <c r="J22" s="137">
        <f t="shared" si="0"/>
        <v>228.68000000000029</v>
      </c>
      <c r="M22" s="81"/>
      <c r="N22" s="81"/>
    </row>
    <row r="23" spans="1:14">
      <c r="A23" s="43" t="s">
        <v>48</v>
      </c>
      <c r="B23" s="135">
        <v>0.311</v>
      </c>
      <c r="C23" s="89">
        <v>0.317</v>
      </c>
      <c r="E23" s="137">
        <v>3.28</v>
      </c>
      <c r="F23" s="137">
        <v>0.38900000000000001</v>
      </c>
      <c r="G23" s="137">
        <v>65303.14</v>
      </c>
      <c r="H23" s="137">
        <f t="shared" si="0"/>
        <v>1206.0299999999988</v>
      </c>
      <c r="I23" s="137">
        <v>10604.08</v>
      </c>
      <c r="J23" s="137">
        <f t="shared" si="0"/>
        <v>195.84000000000015</v>
      </c>
      <c r="M23" s="81"/>
      <c r="N23" s="81"/>
    </row>
    <row r="24" spans="1:14">
      <c r="A24" s="43" t="s">
        <v>49</v>
      </c>
      <c r="B24" s="135">
        <v>0.30199999999999999</v>
      </c>
      <c r="C24" s="89">
        <v>0.307</v>
      </c>
      <c r="E24" s="137">
        <v>3.246</v>
      </c>
      <c r="F24" s="137">
        <v>0.38</v>
      </c>
      <c r="G24" s="137">
        <v>66395.199999999997</v>
      </c>
      <c r="H24" s="137">
        <f t="shared" si="0"/>
        <v>1092.0599999999977</v>
      </c>
      <c r="I24" s="137">
        <v>10781.41</v>
      </c>
      <c r="J24" s="137">
        <f t="shared" si="0"/>
        <v>177.32999999999993</v>
      </c>
      <c r="M24" s="81"/>
      <c r="N24" s="81"/>
    </row>
    <row r="25" spans="1:14">
      <c r="A25" s="43" t="s">
        <v>50</v>
      </c>
      <c r="B25" s="135">
        <v>0.33700000000000002</v>
      </c>
      <c r="C25" s="89">
        <v>0.34300000000000003</v>
      </c>
      <c r="E25" s="137">
        <v>3.6760000000000002</v>
      </c>
      <c r="F25" s="137">
        <v>0.437</v>
      </c>
      <c r="G25" s="137">
        <v>67395.399999999994</v>
      </c>
      <c r="H25" s="137">
        <f t="shared" si="0"/>
        <v>1000.1999999999971</v>
      </c>
      <c r="I25" s="137">
        <v>10943.83</v>
      </c>
      <c r="J25" s="137">
        <f t="shared" si="0"/>
        <v>162.42000000000007</v>
      </c>
      <c r="M25" s="81"/>
      <c r="N25" s="81"/>
    </row>
    <row r="26" spans="1:14">
      <c r="A26" s="43" t="s">
        <v>51</v>
      </c>
      <c r="B26" s="135">
        <v>0.33200000000000002</v>
      </c>
      <c r="C26" s="89">
        <v>0.33800000000000002</v>
      </c>
      <c r="E26" s="137">
        <v>3.72</v>
      </c>
      <c r="F26" s="137">
        <v>0.435</v>
      </c>
      <c r="G26" s="137">
        <v>68417.38</v>
      </c>
      <c r="H26" s="137">
        <f t="shared" si="0"/>
        <v>1021.9800000000105</v>
      </c>
      <c r="I26" s="137">
        <v>11109.78</v>
      </c>
      <c r="J26" s="137">
        <f t="shared" si="0"/>
        <v>165.95000000000073</v>
      </c>
      <c r="M26" s="81"/>
      <c r="N26" s="81"/>
    </row>
    <row r="27" spans="1:14">
      <c r="A27" s="43" t="s">
        <v>52</v>
      </c>
      <c r="B27" s="135">
        <v>0.32100000000000001</v>
      </c>
      <c r="C27" s="89">
        <v>0.32700000000000001</v>
      </c>
      <c r="E27" s="137">
        <v>3.7250000000000001</v>
      </c>
      <c r="F27" s="137">
        <v>0.42799999999999999</v>
      </c>
      <c r="G27" s="137">
        <v>69228.350000000006</v>
      </c>
      <c r="H27" s="137">
        <f t="shared" si="0"/>
        <v>810.97000000000116</v>
      </c>
      <c r="I27" s="137">
        <v>11241.47</v>
      </c>
      <c r="J27" s="137">
        <f t="shared" si="0"/>
        <v>131.68999999999869</v>
      </c>
      <c r="M27" s="81"/>
      <c r="N27" s="81"/>
    </row>
    <row r="28" spans="1:14">
      <c r="A28" s="43" t="s">
        <v>53</v>
      </c>
      <c r="B28" s="135">
        <v>0.30599999999999999</v>
      </c>
      <c r="C28" s="89">
        <v>0.312</v>
      </c>
      <c r="E28" s="137">
        <v>3.649</v>
      </c>
      <c r="F28" s="137">
        <v>0.41599999999999998</v>
      </c>
      <c r="G28" s="137">
        <v>69990.73</v>
      </c>
      <c r="H28" s="137">
        <f t="shared" si="0"/>
        <v>762.3799999999901</v>
      </c>
      <c r="I28" s="137">
        <v>11365.27</v>
      </c>
      <c r="J28" s="137">
        <f t="shared" si="0"/>
        <v>123.80000000000109</v>
      </c>
      <c r="M28" s="81"/>
      <c r="N28" s="81"/>
    </row>
    <row r="29" spans="1:14">
      <c r="A29" s="43" t="s">
        <v>54</v>
      </c>
      <c r="B29" s="135">
        <v>0.28999999999999998</v>
      </c>
      <c r="C29" s="89">
        <v>0.29499999999999998</v>
      </c>
      <c r="E29" s="137">
        <v>3.5190000000000001</v>
      </c>
      <c r="F29" s="137">
        <v>0.39600000000000002</v>
      </c>
      <c r="G29" s="137">
        <v>70669.37</v>
      </c>
      <c r="H29" s="137">
        <f t="shared" si="0"/>
        <v>678.63999999999942</v>
      </c>
      <c r="I29" s="137">
        <v>11475.47</v>
      </c>
      <c r="J29" s="137">
        <f t="shared" si="0"/>
        <v>110.19999999999891</v>
      </c>
      <c r="M29" s="81"/>
      <c r="N29" s="81"/>
    </row>
    <row r="30" spans="1:14">
      <c r="A30" s="43" t="s">
        <v>55</v>
      </c>
      <c r="B30" s="135">
        <v>0.26400000000000001</v>
      </c>
      <c r="C30" s="89">
        <v>0.26900000000000002</v>
      </c>
      <c r="E30" s="137">
        <v>3.298</v>
      </c>
      <c r="F30" s="137">
        <v>0.34699999999999998</v>
      </c>
      <c r="G30" s="137">
        <v>71241.16</v>
      </c>
      <c r="H30" s="137">
        <f t="shared" si="0"/>
        <v>571.79000000000815</v>
      </c>
      <c r="I30" s="137">
        <v>11568.32</v>
      </c>
      <c r="J30" s="137">
        <f t="shared" si="0"/>
        <v>92.850000000000364</v>
      </c>
      <c r="M30" s="81"/>
      <c r="N30" s="81"/>
    </row>
    <row r="31" spans="1:14">
      <c r="A31" s="43" t="s">
        <v>56</v>
      </c>
      <c r="B31" s="135">
        <v>0.23300000000000001</v>
      </c>
      <c r="C31" s="89">
        <v>0.23799999999999999</v>
      </c>
      <c r="E31" s="137">
        <v>3.726</v>
      </c>
      <c r="F31" s="137">
        <v>0.39</v>
      </c>
      <c r="G31" s="137">
        <v>71754.27</v>
      </c>
      <c r="H31" s="137">
        <f t="shared" si="0"/>
        <v>513.11000000000058</v>
      </c>
      <c r="I31" s="137">
        <v>11651.64</v>
      </c>
      <c r="J31" s="137">
        <f t="shared" si="0"/>
        <v>83.319999999999709</v>
      </c>
      <c r="M31" s="81"/>
      <c r="N31" s="81"/>
    </row>
    <row r="32" spans="1:14">
      <c r="A32" s="43" t="s">
        <v>57</v>
      </c>
      <c r="B32" s="135">
        <v>0.21099999999999999</v>
      </c>
      <c r="C32" s="89">
        <v>0.215</v>
      </c>
      <c r="E32" s="137">
        <v>4.3540000000000001</v>
      </c>
      <c r="F32" s="137">
        <v>0.41499999999999998</v>
      </c>
      <c r="G32" s="137">
        <v>72087.16</v>
      </c>
      <c r="H32" s="137">
        <f t="shared" si="0"/>
        <v>332.88999999999942</v>
      </c>
      <c r="I32" s="137">
        <v>11705.69</v>
      </c>
      <c r="J32" s="137">
        <f t="shared" si="0"/>
        <v>54.050000000001091</v>
      </c>
      <c r="M32" s="81"/>
      <c r="N32" s="81"/>
    </row>
    <row r="33" spans="1:14">
      <c r="A33" s="43" t="s">
        <v>58</v>
      </c>
      <c r="B33" s="135">
        <v>0.184</v>
      </c>
      <c r="C33" s="89">
        <v>0.187</v>
      </c>
      <c r="E33" s="137">
        <v>4.2240000000000002</v>
      </c>
      <c r="F33" s="137">
        <v>0.39700000000000002</v>
      </c>
      <c r="G33" s="137">
        <v>72419.63</v>
      </c>
      <c r="H33" s="137">
        <f t="shared" si="0"/>
        <v>332.47000000000116</v>
      </c>
      <c r="I33" s="137">
        <v>11759.67</v>
      </c>
      <c r="J33" s="137">
        <f t="shared" si="0"/>
        <v>53.979999999999563</v>
      </c>
      <c r="M33" s="81"/>
      <c r="N33" s="81"/>
    </row>
    <row r="34" spans="1:14">
      <c r="A34" s="43" t="s">
        <v>59</v>
      </c>
      <c r="B34" s="135">
        <v>0.13100000000000001</v>
      </c>
      <c r="C34" s="89">
        <v>0.13300000000000001</v>
      </c>
      <c r="E34" s="137">
        <v>2.8359999999999999</v>
      </c>
      <c r="F34" s="137">
        <v>0.30599999999999999</v>
      </c>
      <c r="G34" s="137">
        <v>72592.490000000005</v>
      </c>
      <c r="H34" s="137">
        <f t="shared" si="0"/>
        <v>172.86000000000058</v>
      </c>
      <c r="I34" s="137">
        <v>11787.74</v>
      </c>
      <c r="J34" s="137">
        <f t="shared" si="0"/>
        <v>28.069999999999709</v>
      </c>
      <c r="M34" s="81"/>
      <c r="N34" s="81"/>
    </row>
    <row r="35" spans="1:14">
      <c r="I35" s="58"/>
      <c r="M35" s="81"/>
      <c r="N35" s="81"/>
    </row>
  </sheetData>
  <mergeCells count="4">
    <mergeCell ref="B1:C1"/>
    <mergeCell ref="E1:F1"/>
    <mergeCell ref="G1:J1"/>
    <mergeCell ref="K1:L1"/>
  </mergeCells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E4" sqref="E4"/>
    </sheetView>
  </sheetViews>
  <sheetFormatPr defaultRowHeight="13.5"/>
  <sheetData>
    <row r="1" spans="1:5">
      <c r="A1" s="30" t="s">
        <v>15</v>
      </c>
      <c r="B1" s="30" t="s">
        <v>21</v>
      </c>
      <c r="C1" s="30" t="s">
        <v>22</v>
      </c>
      <c r="D1" s="31" t="s">
        <v>23</v>
      </c>
      <c r="E1" s="34" t="s">
        <v>27</v>
      </c>
    </row>
    <row r="2" spans="1:5">
      <c r="A2" s="28"/>
      <c r="B2" s="30" t="s">
        <v>24</v>
      </c>
      <c r="C2" s="30" t="s">
        <v>25</v>
      </c>
      <c r="D2" s="31" t="s">
        <v>26</v>
      </c>
      <c r="E2" s="35" t="s">
        <v>28</v>
      </c>
    </row>
    <row r="3" spans="1:5">
      <c r="A3" s="28">
        <v>30</v>
      </c>
      <c r="B3" s="28">
        <v>522</v>
      </c>
      <c r="C3" s="29">
        <f>(B3^2+$E$3^2)^(1/2)</f>
        <v>825.88376906196675</v>
      </c>
      <c r="D3" s="32">
        <f>$E$3/C3</f>
        <v>0.7749274461791491</v>
      </c>
      <c r="E3">
        <v>640</v>
      </c>
    </row>
    <row r="4" spans="1:5">
      <c r="A4" s="28">
        <v>29</v>
      </c>
      <c r="B4" s="28">
        <v>402</v>
      </c>
      <c r="C4" s="33">
        <f t="shared" ref="C4:C32" si="0">(B4^2+$E$3^2)^(1/2)</f>
        <v>755.78039138363465</v>
      </c>
      <c r="D4" s="36">
        <f t="shared" ref="D4:D32" si="1">$E$3/C4</f>
        <v>0.8468068334352109</v>
      </c>
    </row>
    <row r="5" spans="1:5">
      <c r="A5" s="28">
        <v>28</v>
      </c>
      <c r="B5" s="28">
        <v>392</v>
      </c>
      <c r="C5" s="33">
        <f t="shared" si="0"/>
        <v>750.50916050372098</v>
      </c>
      <c r="D5" s="36">
        <f t="shared" si="1"/>
        <v>0.85275441484345071</v>
      </c>
    </row>
    <row r="6" spans="1:5">
      <c r="A6" s="28">
        <v>27</v>
      </c>
      <c r="B6" s="28">
        <v>392</v>
      </c>
      <c r="C6" s="33">
        <f t="shared" si="0"/>
        <v>750.50916050372098</v>
      </c>
      <c r="D6" s="36">
        <f t="shared" si="1"/>
        <v>0.85275441484345071</v>
      </c>
    </row>
    <row r="7" spans="1:5">
      <c r="A7" s="28">
        <v>26</v>
      </c>
      <c r="B7" s="28">
        <v>392</v>
      </c>
      <c r="C7" s="33">
        <f t="shared" si="0"/>
        <v>750.50916050372098</v>
      </c>
      <c r="D7" s="36">
        <f t="shared" si="1"/>
        <v>0.85275441484345071</v>
      </c>
    </row>
    <row r="8" spans="1:5">
      <c r="A8" s="28">
        <v>25</v>
      </c>
      <c r="B8" s="28">
        <v>392</v>
      </c>
      <c r="C8" s="33">
        <f t="shared" si="0"/>
        <v>750.50916050372098</v>
      </c>
      <c r="D8" s="36">
        <f t="shared" si="1"/>
        <v>0.85275441484345071</v>
      </c>
    </row>
    <row r="9" spans="1:5">
      <c r="A9" s="28">
        <v>24</v>
      </c>
      <c r="B9" s="28">
        <v>392</v>
      </c>
      <c r="C9" s="33">
        <f t="shared" si="0"/>
        <v>750.50916050372098</v>
      </c>
      <c r="D9" s="36">
        <f t="shared" si="1"/>
        <v>0.85275441484345071</v>
      </c>
    </row>
    <row r="10" spans="1:5">
      <c r="A10" s="28">
        <v>23</v>
      </c>
      <c r="B10" s="28">
        <v>392</v>
      </c>
      <c r="C10" s="33">
        <f t="shared" si="0"/>
        <v>750.50916050372098</v>
      </c>
      <c r="D10" s="36">
        <f t="shared" si="1"/>
        <v>0.85275441484345071</v>
      </c>
    </row>
    <row r="11" spans="1:5">
      <c r="A11" s="28">
        <v>22</v>
      </c>
      <c r="B11" s="28">
        <v>392</v>
      </c>
      <c r="C11" s="33">
        <f t="shared" si="0"/>
        <v>750.50916050372098</v>
      </c>
      <c r="D11" s="36">
        <f t="shared" si="1"/>
        <v>0.85275441484345071</v>
      </c>
    </row>
    <row r="12" spans="1:5">
      <c r="A12" s="28">
        <v>21</v>
      </c>
      <c r="B12" s="28">
        <v>547</v>
      </c>
      <c r="C12" s="33">
        <f t="shared" si="0"/>
        <v>841.90795221330461</v>
      </c>
      <c r="D12" s="36">
        <f t="shared" si="1"/>
        <v>0.76017811486100617</v>
      </c>
    </row>
    <row r="13" spans="1:5">
      <c r="A13" s="28">
        <v>20</v>
      </c>
      <c r="B13" s="28">
        <v>422</v>
      </c>
      <c r="C13" s="33">
        <f t="shared" si="0"/>
        <v>766.60550480674215</v>
      </c>
      <c r="D13" s="36">
        <f t="shared" si="1"/>
        <v>0.83484920990926248</v>
      </c>
    </row>
    <row r="14" spans="1:5">
      <c r="A14" s="28">
        <v>19</v>
      </c>
      <c r="B14" s="28">
        <v>422</v>
      </c>
      <c r="C14" s="33">
        <f t="shared" si="0"/>
        <v>766.60550480674215</v>
      </c>
      <c r="D14" s="36">
        <f t="shared" si="1"/>
        <v>0.83484920990926248</v>
      </c>
    </row>
    <row r="15" spans="1:5">
      <c r="A15" s="28">
        <v>18</v>
      </c>
      <c r="B15" s="28">
        <v>422</v>
      </c>
      <c r="C15" s="33">
        <f t="shared" si="0"/>
        <v>766.60550480674215</v>
      </c>
      <c r="D15" s="36">
        <f t="shared" si="1"/>
        <v>0.83484920990926248</v>
      </c>
    </row>
    <row r="16" spans="1:5">
      <c r="A16" s="28">
        <v>17</v>
      </c>
      <c r="B16" s="28">
        <v>422</v>
      </c>
      <c r="C16" s="33">
        <f t="shared" si="0"/>
        <v>766.60550480674215</v>
      </c>
      <c r="D16" s="36">
        <f t="shared" si="1"/>
        <v>0.83484920990926248</v>
      </c>
    </row>
    <row r="17" spans="1:4">
      <c r="A17" s="28">
        <v>16</v>
      </c>
      <c r="B17" s="28">
        <v>512</v>
      </c>
      <c r="C17" s="33">
        <f t="shared" si="0"/>
        <v>819.59990239140461</v>
      </c>
      <c r="D17" s="36">
        <f t="shared" si="1"/>
        <v>0.78086880944303039</v>
      </c>
    </row>
    <row r="18" spans="1:4">
      <c r="A18" s="28">
        <v>15</v>
      </c>
      <c r="B18" s="28">
        <v>432</v>
      </c>
      <c r="C18" s="33">
        <f t="shared" si="0"/>
        <v>772.1554247688739</v>
      </c>
      <c r="D18" s="36">
        <f t="shared" si="1"/>
        <v>0.82884867407564811</v>
      </c>
    </row>
    <row r="19" spans="1:4">
      <c r="A19" s="28">
        <v>14</v>
      </c>
      <c r="B19" s="28">
        <v>432</v>
      </c>
      <c r="C19" s="33">
        <f t="shared" si="0"/>
        <v>772.1554247688739</v>
      </c>
      <c r="D19" s="36">
        <f t="shared" si="1"/>
        <v>0.82884867407564811</v>
      </c>
    </row>
    <row r="20" spans="1:4">
      <c r="A20" s="28">
        <v>13</v>
      </c>
      <c r="B20" s="28">
        <v>392</v>
      </c>
      <c r="C20" s="33">
        <f t="shared" si="0"/>
        <v>750.50916050372098</v>
      </c>
      <c r="D20" s="36">
        <f t="shared" si="1"/>
        <v>0.85275441484345071</v>
      </c>
    </row>
    <row r="21" spans="1:4">
      <c r="A21" s="28">
        <v>12</v>
      </c>
      <c r="B21" s="28">
        <v>392</v>
      </c>
      <c r="C21" s="33">
        <f t="shared" si="0"/>
        <v>750.50916050372098</v>
      </c>
      <c r="D21" s="36">
        <f t="shared" si="1"/>
        <v>0.85275441484345071</v>
      </c>
    </row>
    <row r="22" spans="1:4">
      <c r="A22" s="28">
        <v>11</v>
      </c>
      <c r="B22" s="28">
        <v>392</v>
      </c>
      <c r="C22" s="33">
        <f t="shared" si="0"/>
        <v>750.50916050372098</v>
      </c>
      <c r="D22" s="36">
        <f t="shared" si="1"/>
        <v>0.85275441484345071</v>
      </c>
    </row>
    <row r="23" spans="1:4">
      <c r="A23" s="28">
        <v>10</v>
      </c>
      <c r="B23" s="28">
        <v>432</v>
      </c>
      <c r="C23" s="33">
        <f t="shared" si="0"/>
        <v>772.1554247688739</v>
      </c>
      <c r="D23" s="36">
        <f t="shared" si="1"/>
        <v>0.82884867407564811</v>
      </c>
    </row>
    <row r="24" spans="1:4">
      <c r="A24" s="28">
        <v>9</v>
      </c>
      <c r="B24" s="28">
        <v>432</v>
      </c>
      <c r="C24" s="33">
        <f t="shared" si="0"/>
        <v>772.1554247688739</v>
      </c>
      <c r="D24" s="36">
        <f t="shared" si="1"/>
        <v>0.82884867407564811</v>
      </c>
    </row>
    <row r="25" spans="1:4">
      <c r="A25" s="28">
        <v>8</v>
      </c>
      <c r="B25" s="28">
        <v>432</v>
      </c>
      <c r="C25" s="33">
        <f t="shared" si="0"/>
        <v>772.1554247688739</v>
      </c>
      <c r="D25" s="36">
        <f t="shared" si="1"/>
        <v>0.82884867407564811</v>
      </c>
    </row>
    <row r="26" spans="1:4">
      <c r="A26" s="28">
        <v>7</v>
      </c>
      <c r="B26" s="28">
        <v>432</v>
      </c>
      <c r="C26" s="33">
        <f t="shared" si="0"/>
        <v>772.1554247688739</v>
      </c>
      <c r="D26" s="36">
        <f t="shared" si="1"/>
        <v>0.82884867407564811</v>
      </c>
    </row>
    <row r="27" spans="1:4">
      <c r="A27" s="28">
        <v>6</v>
      </c>
      <c r="B27" s="28">
        <v>432</v>
      </c>
      <c r="C27" s="33">
        <f t="shared" si="0"/>
        <v>772.1554247688739</v>
      </c>
      <c r="D27" s="36">
        <f t="shared" si="1"/>
        <v>0.82884867407564811</v>
      </c>
    </row>
    <row r="28" spans="1:4">
      <c r="A28" s="28">
        <v>5</v>
      </c>
      <c r="B28" s="28">
        <v>432</v>
      </c>
      <c r="C28" s="33">
        <f t="shared" si="0"/>
        <v>772.1554247688739</v>
      </c>
      <c r="D28" s="36">
        <f t="shared" si="1"/>
        <v>0.82884867407564811</v>
      </c>
    </row>
    <row r="29" spans="1:4">
      <c r="A29" s="28">
        <v>4</v>
      </c>
      <c r="B29" s="28">
        <v>432</v>
      </c>
      <c r="C29" s="33">
        <f t="shared" si="0"/>
        <v>772.1554247688739</v>
      </c>
      <c r="D29" s="36">
        <f t="shared" si="1"/>
        <v>0.82884867407564811</v>
      </c>
    </row>
    <row r="30" spans="1:4">
      <c r="A30" s="28">
        <v>3</v>
      </c>
      <c r="B30" s="28">
        <v>432</v>
      </c>
      <c r="C30" s="33">
        <f t="shared" si="0"/>
        <v>772.1554247688739</v>
      </c>
      <c r="D30" s="36">
        <f t="shared" si="1"/>
        <v>0.82884867407564811</v>
      </c>
    </row>
    <row r="31" spans="1:4">
      <c r="A31" s="28">
        <v>2</v>
      </c>
      <c r="B31" s="28">
        <v>432</v>
      </c>
      <c r="C31" s="33">
        <f t="shared" si="0"/>
        <v>772.1554247688739</v>
      </c>
      <c r="D31" s="36">
        <f t="shared" si="1"/>
        <v>0.82884867407564811</v>
      </c>
    </row>
    <row r="32" spans="1:4">
      <c r="A32" s="28">
        <v>1</v>
      </c>
      <c r="B32" s="28">
        <v>462</v>
      </c>
      <c r="C32" s="33">
        <f t="shared" si="0"/>
        <v>789.3313626101525</v>
      </c>
      <c r="D32" s="36">
        <f t="shared" si="1"/>
        <v>0.8108128351617182</v>
      </c>
    </row>
  </sheetData>
  <phoneticPr fontId="18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workbookViewId="0">
      <selection activeCell="G23" sqref="G23"/>
    </sheetView>
  </sheetViews>
  <sheetFormatPr defaultRowHeight="13.5"/>
  <cols>
    <col min="2" max="2" width="9.125" bestFit="1" customWidth="1"/>
    <col min="3" max="3" width="10.75" customWidth="1"/>
    <col min="4" max="4" width="10.5" customWidth="1"/>
    <col min="5" max="6" width="12.75" bestFit="1" customWidth="1"/>
    <col min="7" max="7" width="10.5" bestFit="1" customWidth="1"/>
    <col min="8" max="8" width="11" bestFit="1" customWidth="1"/>
  </cols>
  <sheetData>
    <row r="1" spans="1:17">
      <c r="A1" s="130" t="s">
        <v>66</v>
      </c>
      <c r="B1" s="40" t="s">
        <v>67</v>
      </c>
      <c r="C1" s="123" t="s">
        <v>69</v>
      </c>
      <c r="D1" s="123"/>
      <c r="E1" s="123" t="s">
        <v>72</v>
      </c>
      <c r="F1" s="123"/>
      <c r="G1" s="123"/>
      <c r="H1" s="40" t="s">
        <v>76</v>
      </c>
      <c r="J1" s="123" t="s">
        <v>66</v>
      </c>
      <c r="K1" s="123" t="s">
        <v>79</v>
      </c>
      <c r="L1" s="123" t="s">
        <v>80</v>
      </c>
      <c r="M1" s="123"/>
      <c r="N1" s="123"/>
      <c r="O1" s="123"/>
    </row>
    <row r="2" spans="1:17" s="58" customFormat="1">
      <c r="A2" s="131"/>
      <c r="B2" s="40" t="s">
        <v>68</v>
      </c>
      <c r="C2" s="40" t="s">
        <v>71</v>
      </c>
      <c r="D2" s="40" t="s">
        <v>70</v>
      </c>
      <c r="E2" s="40" t="s">
        <v>73</v>
      </c>
      <c r="F2" s="40" t="s">
        <v>74</v>
      </c>
      <c r="G2" s="40" t="s">
        <v>75</v>
      </c>
      <c r="H2" s="53" t="s">
        <v>77</v>
      </c>
      <c r="J2" s="123"/>
      <c r="K2" s="123"/>
      <c r="L2" s="40" t="s">
        <v>81</v>
      </c>
      <c r="M2" s="40" t="s">
        <v>82</v>
      </c>
      <c r="N2" s="40" t="s">
        <v>83</v>
      </c>
      <c r="O2" s="40" t="s">
        <v>84</v>
      </c>
    </row>
    <row r="3" spans="1:17">
      <c r="A3" s="56" t="s">
        <v>65</v>
      </c>
      <c r="B3" s="57">
        <v>2.98</v>
      </c>
      <c r="C3" s="57">
        <v>1.6993</v>
      </c>
      <c r="D3" s="57">
        <v>1</v>
      </c>
      <c r="E3" s="57">
        <v>16.667000000000002</v>
      </c>
      <c r="F3" s="57">
        <v>56.85</v>
      </c>
      <c r="G3" s="57">
        <v>9.9333000000000008E-3</v>
      </c>
      <c r="H3" s="55">
        <v>1E-3</v>
      </c>
      <c r="J3" s="40" t="s">
        <v>65</v>
      </c>
      <c r="K3" s="40" t="s">
        <v>78</v>
      </c>
      <c r="L3" s="40">
        <v>1</v>
      </c>
      <c r="M3" s="40">
        <v>1</v>
      </c>
      <c r="N3" s="40">
        <v>0.01</v>
      </c>
      <c r="O3" s="40">
        <v>0.01</v>
      </c>
      <c r="P3" s="58"/>
      <c r="Q3" s="58"/>
    </row>
    <row r="4" spans="1:17">
      <c r="A4" s="40" t="s">
        <v>64</v>
      </c>
      <c r="B4" s="57">
        <v>280000</v>
      </c>
      <c r="C4" s="57">
        <v>169930</v>
      </c>
      <c r="D4" s="57">
        <v>100000</v>
      </c>
      <c r="E4" s="57">
        <v>16733000000</v>
      </c>
      <c r="F4" s="57">
        <v>44933000000</v>
      </c>
      <c r="G4" s="57">
        <v>933330000</v>
      </c>
      <c r="H4" s="55">
        <v>1000</v>
      </c>
      <c r="J4" s="40" t="s">
        <v>64</v>
      </c>
      <c r="K4" s="40" t="s">
        <v>78</v>
      </c>
      <c r="L4" s="40">
        <v>100</v>
      </c>
      <c r="M4" s="40">
        <v>100</v>
      </c>
      <c r="N4" s="40">
        <v>10</v>
      </c>
      <c r="O4" s="40">
        <v>10</v>
      </c>
      <c r="P4" s="58"/>
      <c r="Q4" s="58"/>
    </row>
  </sheetData>
  <mergeCells count="6">
    <mergeCell ref="L1:O1"/>
    <mergeCell ref="C1:D1"/>
    <mergeCell ref="E1:G1"/>
    <mergeCell ref="A1:A2"/>
    <mergeCell ref="J1:J2"/>
    <mergeCell ref="K1:K2"/>
  </mergeCells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N解析_EW</vt:lpstr>
      <vt:lpstr>N解析_EW-トラス</vt:lpstr>
      <vt:lpstr>EW_層_S-Q</vt:lpstr>
      <vt:lpstr>θ</vt:lpstr>
      <vt:lpstr>ブレース特性</vt:lpstr>
      <vt:lpstr>N解析_EW!Print_Area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Yosuke</dc:creator>
  <cp:lastModifiedBy>k-shirasaki</cp:lastModifiedBy>
  <cp:lastPrinted>2013-12-27T12:10:53Z</cp:lastPrinted>
  <dcterms:created xsi:type="dcterms:W3CDTF">2013-12-23T11:56:07Z</dcterms:created>
  <dcterms:modified xsi:type="dcterms:W3CDTF">2016-03-08T04:11:31Z</dcterms:modified>
</cp:coreProperties>
</file>